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45" windowWidth="14235" windowHeight="8955" activeTab="0"/>
  </bookViews>
  <sheets>
    <sheet name="CHAMPS-LAST DATA" sheetId="1" r:id="rId1"/>
    <sheet name="ALL-TIME WI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Westray</author>
  </authors>
  <commentList>
    <comment ref="J3" authorId="0">
      <text>
        <r>
          <rPr>
            <b/>
            <sz val="9"/>
            <rFont val="Tahoma"/>
            <family val="2"/>
          </rPr>
          <t>Hunter Vinsel -2nd and Peter Gailliott 3rd</t>
        </r>
      </text>
    </comment>
  </commentList>
</comments>
</file>

<file path=xl/sharedStrings.xml><?xml version="1.0" encoding="utf-8"?>
<sst xmlns="http://schemas.openxmlformats.org/spreadsheetml/2006/main" count="373" uniqueCount="361">
  <si>
    <t>Pct%</t>
  </si>
  <si>
    <t>Champ Wins</t>
  </si>
  <si>
    <t>Last Wins</t>
  </si>
  <si>
    <t>Champ</t>
  </si>
  <si>
    <t>Rob Hassell</t>
  </si>
  <si>
    <t>Rocky Stone</t>
  </si>
  <si>
    <t>Chris Williams</t>
  </si>
  <si>
    <t>Steven Sparks</t>
  </si>
  <si>
    <t>Lincoln Gaffney</t>
  </si>
  <si>
    <t>Total Games</t>
  </si>
  <si>
    <t>Total Entries</t>
  </si>
  <si>
    <t>Pot</t>
  </si>
  <si>
    <t>Last</t>
  </si>
  <si>
    <t>Macon Thompson/Josh Nanci</t>
  </si>
  <si>
    <t>Doug Cohen</t>
  </si>
  <si>
    <t>Lincoln Gaffney/Doug Cohen</t>
  </si>
  <si>
    <t>Charlie Galliot/Jim Mcbride</t>
  </si>
  <si>
    <t>COLLEGE FOOTBALL BOWL PICK 'EM</t>
  </si>
  <si>
    <t>Cohen, Brad</t>
  </si>
  <si>
    <t>Cohen, Doug</t>
  </si>
  <si>
    <t>Deguire, Phil</t>
  </si>
  <si>
    <t>East, Chad</t>
  </si>
  <si>
    <t>Flinn, John</t>
  </si>
  <si>
    <t>Gaffney, Lincoln</t>
  </si>
  <si>
    <t>Battle, Wes</t>
  </si>
  <si>
    <t>Caldwell, Dave</t>
  </si>
  <si>
    <t>Williams, Chris</t>
  </si>
  <si>
    <t>Gilbane, Dan</t>
  </si>
  <si>
    <t>Graham, Michael</t>
  </si>
  <si>
    <t>Harrick, Chris</t>
  </si>
  <si>
    <t>Harrick, Tania</t>
  </si>
  <si>
    <t>Hassell, Rob</t>
  </si>
  <si>
    <t>Hasty, Shane</t>
  </si>
  <si>
    <t>Hoye, Kyle</t>
  </si>
  <si>
    <t>Jackson, Sam</t>
  </si>
  <si>
    <t>Kowalczyk, Jeff</t>
  </si>
  <si>
    <t>Leark, Bill</t>
  </si>
  <si>
    <t>LeRoy, Jack</t>
  </si>
  <si>
    <t>McAllister, John</t>
  </si>
  <si>
    <t>McBride, James</t>
  </si>
  <si>
    <t>McCurdy, Joe</t>
  </si>
  <si>
    <t>McElhinney, David</t>
  </si>
  <si>
    <t>Murray, Joseph</t>
  </si>
  <si>
    <t>Nanci, Josh</t>
  </si>
  <si>
    <t>O'Connor, John</t>
  </si>
  <si>
    <t>Oakey, Henry</t>
  </si>
  <si>
    <t>Oxman, Lee</t>
  </si>
  <si>
    <t>Shaker, Mark</t>
  </si>
  <si>
    <t>Smetana, Nick</t>
  </si>
  <si>
    <t>Sparks, Steven</t>
  </si>
  <si>
    <t>Strother, Scott</t>
  </si>
  <si>
    <t>Thompson, Lela</t>
  </si>
  <si>
    <t>Thompson, LT</t>
  </si>
  <si>
    <t>Thompson, Macon</t>
  </si>
  <si>
    <t>Thompson, Chris</t>
  </si>
  <si>
    <t>Burstein, Eli</t>
  </si>
  <si>
    <t>East, Jeremy</t>
  </si>
  <si>
    <t>Edge, Brandon</t>
  </si>
  <si>
    <t>Geismar, Michael</t>
  </si>
  <si>
    <t>Greissing, Jay</t>
  </si>
  <si>
    <t>Jones, Lauren</t>
  </si>
  <si>
    <t>Leahy, Michael</t>
  </si>
  <si>
    <t>Paquette, Jared</t>
  </si>
  <si>
    <t>Roosevelt, Ted</t>
  </si>
  <si>
    <t>Shaker, Joe</t>
  </si>
  <si>
    <t>Sorge, Patrick</t>
  </si>
  <si>
    <t>Stone, Rocky</t>
  </si>
  <si>
    <t>Witmer, Grayson</t>
  </si>
  <si>
    <t>Wren, David</t>
  </si>
  <si>
    <t>Gragnani, Michael</t>
  </si>
  <si>
    <t>Hart, Ryan</t>
  </si>
  <si>
    <t>Kavulich, Aaron</t>
  </si>
  <si>
    <t>Macdonald, John</t>
  </si>
  <si>
    <t>Powers, Mike</t>
  </si>
  <si>
    <t>Brush, Bart</t>
  </si>
  <si>
    <t>Gailliot, Peter</t>
  </si>
  <si>
    <t>Lucas, Brian</t>
  </si>
  <si>
    <t>Moncla, Kerry</t>
  </si>
  <si>
    <t>Palmore, Michael</t>
  </si>
  <si>
    <t>Thomson, Neil</t>
  </si>
  <si>
    <t>TOTAL WINS</t>
  </si>
  <si>
    <t>SEASONS PLAYED</t>
  </si>
  <si>
    <t>WINS</t>
  </si>
  <si>
    <t>Lowry/Glazer</t>
  </si>
  <si>
    <t>Westerberg, Graham</t>
  </si>
  <si>
    <t>Veeder, Gerrit</t>
  </si>
  <si>
    <t>Gailliot, Charlie</t>
  </si>
  <si>
    <t>Brian Lucas/Tom Lawhorne</t>
  </si>
  <si>
    <t>Pietragallo, Bill</t>
  </si>
  <si>
    <t>Bell, Scott</t>
  </si>
  <si>
    <t>Weisleder, Court</t>
  </si>
  <si>
    <t>Farinholt, Blair</t>
  </si>
  <si>
    <t>Lawhorne, Tom</t>
  </si>
  <si>
    <t>EMAIL</t>
  </si>
  <si>
    <t>AVERAGE</t>
  </si>
  <si>
    <t>Snakenberg, Shane</t>
  </si>
  <si>
    <t>Gander, Mark</t>
  </si>
  <si>
    <t>Edens, Fletcher</t>
  </si>
  <si>
    <t>Hendrickson, Adam</t>
  </si>
  <si>
    <t>Hines, Tucker</t>
  </si>
  <si>
    <t>Strauss, David</t>
  </si>
  <si>
    <t>Miller, Clint</t>
  </si>
  <si>
    <t>Johnson, Pat</t>
  </si>
  <si>
    <t>Gander, Kelly</t>
  </si>
  <si>
    <t>Sichol, Adam</t>
  </si>
  <si>
    <t>Irish Curse</t>
  </si>
  <si>
    <t>Hole, Ned</t>
  </si>
  <si>
    <t>Deguire, Heather</t>
  </si>
  <si>
    <t>Kinsella, Evan</t>
  </si>
  <si>
    <t>Kain, Tucker</t>
  </si>
  <si>
    <t>Sparks, David</t>
  </si>
  <si>
    <t>Brown, Ryan</t>
  </si>
  <si>
    <t>Tenney, Nick</t>
  </si>
  <si>
    <t>Hansel, Eben</t>
  </si>
  <si>
    <t>Mah, John</t>
  </si>
  <si>
    <t>Archie, Thomas</t>
  </si>
  <si>
    <t>Davenport, Nate</t>
  </si>
  <si>
    <t>Calvillo, Sean</t>
  </si>
  <si>
    <t>Lela Thompson</t>
  </si>
  <si>
    <t>jfmcb74@yahoo.com</t>
  </si>
  <si>
    <t>bhc1015@aol.com</t>
  </si>
  <si>
    <t>hltiv@yahoo.com</t>
  </si>
  <si>
    <t>shakeritis@yahoo.com</t>
  </si>
  <si>
    <t>harrick@gmail.com</t>
  </si>
  <si>
    <t>john_mcallister@hotmail.com</t>
  </si>
  <si>
    <t>David_P_Wren@msn.com</t>
  </si>
  <si>
    <t>billleark@oakparkapartments.com</t>
  </si>
  <si>
    <t>user766492@aol.com</t>
  </si>
  <si>
    <t>ssparks@cconcepts.com</t>
  </si>
  <si>
    <t>stone_sr@yahoo.com; sstone@alston.com</t>
  </si>
  <si>
    <t>aghendri1992@yahoo.com</t>
  </si>
  <si>
    <t>evank@hrewheels.com</t>
  </si>
  <si>
    <t>mleahy@investdavenport.com</t>
  </si>
  <si>
    <t>eli@alumni.upenn.edu</t>
  </si>
  <si>
    <t>bulldog060190@yahoo.com</t>
  </si>
  <si>
    <t>Theodore.RooseveltV@lehman.com</t>
  </si>
  <si>
    <t>iskihard@gmail.com</t>
  </si>
  <si>
    <t>rdc3s@yahoo.com</t>
  </si>
  <si>
    <t>robert.hassell@guggenheimpartners.com</t>
  </si>
  <si>
    <t>tharrick@gmail.com</t>
  </si>
  <si>
    <t>pdeguire@resourcere.com</t>
  </si>
  <si>
    <t>shanehasty@hotmail.com</t>
  </si>
  <si>
    <t>mpowers@firstindustrial.com</t>
  </si>
  <si>
    <t>joe.shaker.jr@shaker.com</t>
  </si>
  <si>
    <t>jack.leroy@gmail.com</t>
  </si>
  <si>
    <t xml:space="preserve"> brandon.edge@navy.mil</t>
  </si>
  <si>
    <t>blucas@harriswilliams.com</t>
  </si>
  <si>
    <t>sparkylela@yahoo.com</t>
  </si>
  <si>
    <t>NICK.SMETANA@NAVY.MIL</t>
  </si>
  <si>
    <t>neildthomson@yahoo.com; nthomson@hsblawfirm.com</t>
  </si>
  <si>
    <t>snake2701@yahoo.com</t>
  </si>
  <si>
    <t>mark.gander@navy.mil, gander@gatorzone.com</t>
  </si>
  <si>
    <t>fmedens@charter.net</t>
  </si>
  <si>
    <t>tuckerh@charter.net</t>
  </si>
  <si>
    <t>david.strauss@guggenheimpartners.com</t>
  </si>
  <si>
    <t>clinter13@yahoo.com</t>
  </si>
  <si>
    <t>patrick.a.johnson1@navy.mil</t>
  </si>
  <si>
    <t>kelly.gander@navy.mil, cabanask@hotmail.com</t>
  </si>
  <si>
    <t>asichol@gmail.com</t>
  </si>
  <si>
    <t>john@airliegroup.com</t>
  </si>
  <si>
    <t>macdonald.30@osu.edu</t>
  </si>
  <si>
    <t>heatherdeguire@yahoo.com</t>
  </si>
  <si>
    <t>mgeismar@yahoo.com</t>
  </si>
  <si>
    <t>michael.gragnani@suntrust.com</t>
  </si>
  <si>
    <t>ncstatejones@yahoo.com</t>
  </si>
  <si>
    <t>jgrahamw@msn.com</t>
  </si>
  <si>
    <t>scottmichaelbell@hotmail.com; SBell@westonpresidio.com</t>
  </si>
  <si>
    <t>tucker.kain@gmail.com</t>
  </si>
  <si>
    <t>dsparks@cconcepts.com</t>
  </si>
  <si>
    <t>rmh2001@bellsouth.net</t>
  </si>
  <si>
    <t>sam.jackson.w@gmail.com</t>
  </si>
  <si>
    <t>joe.mccurdy@guggenheimpartners.com</t>
  </si>
  <si>
    <t>brownryan@gmail.com</t>
  </si>
  <si>
    <t>n10e2002@yahoo.com</t>
  </si>
  <si>
    <t>eben.hansel@gmail.com</t>
  </si>
  <si>
    <t>johnmah@comcast.net</t>
  </si>
  <si>
    <t>dmcelhinney@ikon.com</t>
  </si>
  <si>
    <t>kerrymoncla@hotmail.com</t>
  </si>
  <si>
    <t>joconnor44@gmail.com</t>
  </si>
  <si>
    <t>dgilbane@mba2005.hbs.edu</t>
  </si>
  <si>
    <t>leeoxman@optonline.net</t>
  </si>
  <si>
    <t>paquettej_1999@yahoo.com; jpaquett@chicagogsb.edu</t>
  </si>
  <si>
    <t>sean@calvillo.com</t>
  </si>
  <si>
    <t>john.d.flinn@gmail.com</t>
  </si>
  <si>
    <t>jnanci@zoominternet.net</t>
  </si>
  <si>
    <t>thomas.archie@guggenheimpartners.com</t>
  </si>
  <si>
    <t xml:space="preserve">jaygreissing@yahoo.com </t>
  </si>
  <si>
    <t>Charlie.gailliot@gs.com</t>
  </si>
  <si>
    <t xml:space="preserve">hoyek@ameritech.net </t>
  </si>
  <si>
    <t>christopherhwilliams@yahoo.com;</t>
  </si>
  <si>
    <t>Ryan Friend</t>
  </si>
  <si>
    <t>Steven Sparks / Nick Nutter</t>
  </si>
  <si>
    <t>Vaughan, Ryan</t>
  </si>
  <si>
    <t>Friend, Ryan</t>
  </si>
  <si>
    <t>Thompson, John</t>
  </si>
  <si>
    <t>O'Scannlain, Kevin</t>
  </si>
  <si>
    <t>Massie, Richard</t>
  </si>
  <si>
    <t>Perdew, Hal</t>
  </si>
  <si>
    <t>Carlson, Tom</t>
  </si>
  <si>
    <t>Osborn, Brent</t>
  </si>
  <si>
    <t>Greissing, Michael</t>
  </si>
  <si>
    <t>Cahill, Jack</t>
  </si>
  <si>
    <t>Winn, Scott</t>
  </si>
  <si>
    <t>Greissing, Patrick</t>
  </si>
  <si>
    <t>Wilson, Jake</t>
  </si>
  <si>
    <t>Battle, Sloan</t>
  </si>
  <si>
    <t>Cox, Nancy</t>
  </si>
  <si>
    <t>McNeill, Ryan</t>
  </si>
  <si>
    <t>Czyszczon, Brigid</t>
  </si>
  <si>
    <t>Barnes, Chris</t>
  </si>
  <si>
    <t>Howe, Chris</t>
  </si>
  <si>
    <t>Nutter, Nick</t>
  </si>
  <si>
    <t>bamnuts@yahoo.com</t>
  </si>
  <si>
    <t>howe.j@mellon.com</t>
  </si>
  <si>
    <t>cbarnes23_2000@yahoo.com</t>
  </si>
  <si>
    <t>czyszczon@email.chop.edu</t>
  </si>
  <si>
    <t>ryan.mcneill@excelleratehro.com</t>
  </si>
  <si>
    <t>ncox920@hotmail.com</t>
  </si>
  <si>
    <t>sbb10@uga.edu</t>
  </si>
  <si>
    <t>jacobwilson@excite.com</t>
  </si>
  <si>
    <t>pgreissing@gmail.com</t>
  </si>
  <si>
    <t>scotw8@yahoo.com</t>
  </si>
  <si>
    <t>jackofalltrades222@yahoo.com</t>
  </si>
  <si>
    <t>mgreissing@gmail.com</t>
  </si>
  <si>
    <t>willkain@gmail.com</t>
  </si>
  <si>
    <t>Kain, Will</t>
  </si>
  <si>
    <t>osbornb@gmail.com</t>
  </si>
  <si>
    <t>swinning@dbmplaw.com</t>
  </si>
  <si>
    <t>halperdew@comcast.net</t>
  </si>
  <si>
    <t>richard.massie@modisit.com</t>
  </si>
  <si>
    <t>kevin.oscannlain@dlapiper.com</t>
  </si>
  <si>
    <t>johnjlthompson@gmail.com</t>
  </si>
  <si>
    <t>ryan_friend@hotmail.com</t>
  </si>
  <si>
    <t>ryanvaughan@earthlink.net</t>
  </si>
  <si>
    <t>thomas.d.carlson@comcast.net</t>
  </si>
  <si>
    <t xml:space="preserve">gveed9@yahoo.com; </t>
  </si>
  <si>
    <t>jeffkowal@hotmail.com</t>
  </si>
  <si>
    <t>Winning, Steve</t>
  </si>
  <si>
    <t>Deal, Ken</t>
  </si>
  <si>
    <t>John Mah</t>
  </si>
  <si>
    <t>Records/Stats:</t>
  </si>
  <si>
    <t>Gaffney_Lincoln@bah.com</t>
  </si>
  <si>
    <t>maconthompson@gmail.com</t>
  </si>
  <si>
    <t>ceast1@embarqmail.com</t>
  </si>
  <si>
    <t>krystal_palmer@hotmail.com</t>
  </si>
  <si>
    <t>monty0814@aol.com</t>
  </si>
  <si>
    <t>cweisleder@hotmail.com</t>
  </si>
  <si>
    <t>bfarinholt@hotmail.com</t>
  </si>
  <si>
    <t>michaelpalmore@hotmail.com</t>
  </si>
  <si>
    <t>lawhornet@gmail.com</t>
  </si>
  <si>
    <t>bbrush@tscbank.com</t>
  </si>
  <si>
    <t>nate.davenport@rgdengineers.com</t>
  </si>
  <si>
    <t>Nate Davenport</t>
  </si>
  <si>
    <t>Chad East</t>
  </si>
  <si>
    <t>Shaker, Krystal</t>
  </si>
  <si>
    <t>twb@wesbattle.com</t>
  </si>
  <si>
    <t>Chris O'Hare</t>
  </si>
  <si>
    <t>Ryan Olsen</t>
  </si>
  <si>
    <t>Don Mastroianni</t>
  </si>
  <si>
    <t>Josh Elder</t>
  </si>
  <si>
    <t>Jonathan Cohen</t>
  </si>
  <si>
    <t>msmetana@mbakercorp.com</t>
  </si>
  <si>
    <t>Mike Smetana</t>
  </si>
  <si>
    <t>Meredith Valentine</t>
  </si>
  <si>
    <t>Ally Mastroianni</t>
  </si>
  <si>
    <t>Mark Haggerty</t>
  </si>
  <si>
    <t>Andrew Fuller</t>
  </si>
  <si>
    <t>Hobby Brown</t>
  </si>
  <si>
    <t>Bob Hassell</t>
  </si>
  <si>
    <t>Ryan Olsen II</t>
  </si>
  <si>
    <t>Derek Rocco</t>
  </si>
  <si>
    <t>Cameron Kirby</t>
  </si>
  <si>
    <t>Michael O'Hare</t>
  </si>
  <si>
    <t>Chuck Warren</t>
  </si>
  <si>
    <t>Carson Wiggins</t>
  </si>
  <si>
    <t>Donny Mastroianni</t>
  </si>
  <si>
    <t>Ed Liebowitz</t>
  </si>
  <si>
    <t>Kipp Cullin</t>
  </si>
  <si>
    <t>Chris Hayes</t>
  </si>
  <si>
    <t>Russel Coley</t>
  </si>
  <si>
    <t>$$$</t>
  </si>
  <si>
    <t>Chris Williams is a two-time winner with $6,000 and your Money Leader.</t>
  </si>
  <si>
    <t>The average Winner picks 67% of the games correctly. (21.33 out of 32 games)</t>
  </si>
  <si>
    <t>Doug Cohen owns the distinction for getting last THREE TIMES, including twice in back-to-back seasons (2003-2004)</t>
  </si>
  <si>
    <t>Lincoln Gaffney went from first to worst in 2004-2003</t>
  </si>
  <si>
    <t xml:space="preserve">Lincoln Gaffney had the best single year in 2004, winning 79% !!! Or 22 of 28 games. </t>
  </si>
  <si>
    <t xml:space="preserve">Doug Cohen had the worst single year in 2004, winning 25% or 7 of 28 games. </t>
  </si>
  <si>
    <t xml:space="preserve">Nate Davenport holds the record for wins with 23 in 2009 and most money won in a single year, $5250. </t>
  </si>
  <si>
    <t>hobson.brown@mac.com</t>
  </si>
  <si>
    <t>cdhayes@gmail.com</t>
  </si>
  <si>
    <t>ckirby@sorincapital.com</t>
  </si>
  <si>
    <t>glowry@smsm.com; mikey@thechimp.net</t>
  </si>
  <si>
    <t>liebowitze10@darden.virginia.edu</t>
  </si>
  <si>
    <t>dmastroianni@safeguardcredit.org</t>
  </si>
  <si>
    <t>ctwiggins@yahoo.com</t>
  </si>
  <si>
    <t>cwa707@yahoo.com</t>
  </si>
  <si>
    <t>cullinkip@yahoo.com</t>
  </si>
  <si>
    <t>rccoley1@yahoo.com</t>
  </si>
  <si>
    <t>mlesmt@verizon.net</t>
  </si>
  <si>
    <t>valentine.meredith@gmail.com</t>
  </si>
  <si>
    <t>afuller003@hotmail.com</t>
  </si>
  <si>
    <t>billypietragallo@yahoo.com</t>
  </si>
  <si>
    <t>bhassell@allbaketech.com</t>
  </si>
  <si>
    <t>ryan.olsen@gfigroup.com</t>
  </si>
  <si>
    <t>emohare@optonline.net</t>
  </si>
  <si>
    <t>cohare2@bloomberg.net</t>
  </si>
  <si>
    <t>j1elder@yahoo.com</t>
  </si>
  <si>
    <t>jonco2113@yahoo.com</t>
  </si>
  <si>
    <t>bigdaddy@strotherconsulting.com</t>
  </si>
  <si>
    <t>peter.gailliot@blackrock.com</t>
  </si>
  <si>
    <t>jmurray999@yahoo.com</t>
  </si>
  <si>
    <t>derekjrocco@gmail.com</t>
  </si>
  <si>
    <t>TOTAL PRIZES</t>
  </si>
  <si>
    <t>hfoakey18@gmail.com</t>
  </si>
  <si>
    <t>AJ Friedman</t>
  </si>
  <si>
    <t>Mike Geismar</t>
  </si>
  <si>
    <t>1st-$4140, 2nd-$776, 3rd-$259</t>
  </si>
  <si>
    <t xml:space="preserve"> 3 out of 10 years, the Champion has been decided by the tiebreak-your 5 Best Bets.</t>
  </si>
  <si>
    <t>For those that have played at least 3 years, Tom Carlson and Krystal Shaker lead in Average Wins per season (18.3)</t>
  </si>
  <si>
    <t>Wes Battle has tied for 1st twice (2001, 2005) and placed 2nd once (2003) without a victory.</t>
  </si>
  <si>
    <t xml:space="preserve">Wes Battle has the most wins ever at 151. </t>
  </si>
  <si>
    <t>5 players have competed in every bowl poll (10 years) Battle, C. Harrick, LT, B. Cohen and M. Shaker</t>
  </si>
  <si>
    <t>Alvaro Minoso</t>
  </si>
  <si>
    <t>Hunter Vinsel</t>
  </si>
  <si>
    <t>Josh Gaudio</t>
  </si>
  <si>
    <t>Billy Jomes</t>
  </si>
  <si>
    <t>Jeff Horan</t>
  </si>
  <si>
    <t>Nate Wolf</t>
  </si>
  <si>
    <t>Michael Romano</t>
  </si>
  <si>
    <t>John Brookes</t>
  </si>
  <si>
    <t>Joe Aricidicono</t>
  </si>
  <si>
    <t>Andrew Harrick</t>
  </si>
  <si>
    <t>Austin Friend</t>
  </si>
  <si>
    <t>Rick Wampler</t>
  </si>
  <si>
    <t>Jupiter Nole</t>
  </si>
  <si>
    <t>coffibreak@comcast.net</t>
  </si>
  <si>
    <t>Guy Danella</t>
  </si>
  <si>
    <t>Tim Folan</t>
  </si>
  <si>
    <t>Noah Solomon</t>
  </si>
  <si>
    <t>Erik Franks</t>
  </si>
  <si>
    <t>Tim Sipp</t>
  </si>
  <si>
    <t>ajfbaseball18@gmail.com</t>
  </si>
  <si>
    <t>alvaro.minoso@gmail.com</t>
  </si>
  <si>
    <t>hvinsel@yahoo.com</t>
  </si>
  <si>
    <t>josh.gaudio@gmail.com</t>
  </si>
  <si>
    <t>willshighlifebar@yahoo.com</t>
  </si>
  <si>
    <t>jeffreyphoran@yahoo.com</t>
  </si>
  <si>
    <t>wolfnathan@hotmail.com</t>
  </si>
  <si>
    <t>slackr2@bellsouth.net</t>
  </si>
  <si>
    <t>gtg068t@gmail.com</t>
  </si>
  <si>
    <t>jarcidicono@yahoo.com</t>
  </si>
  <si>
    <t>austinfriend@gmail.com</t>
  </si>
  <si>
    <t>rdw9f@yahoo.com</t>
  </si>
  <si>
    <t>gdanella@gmail.com</t>
  </si>
  <si>
    <t>timfolan@gmail.com</t>
  </si>
  <si>
    <t>noahjsolomon@gmail.com</t>
  </si>
  <si>
    <t>ecfranks@gmail.com</t>
  </si>
  <si>
    <t>stssoup@aol.com</t>
  </si>
  <si>
    <t>Ave. Wins/Year</t>
  </si>
  <si>
    <t>In 2010, 19 of 69 were newcomers. (27.5%)</t>
  </si>
  <si>
    <t>Through 2010, the Bowl Poll has been contested by 161 players.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</si>
</sst>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;[Red]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3" fillId="34" borderId="16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3" fillId="0" borderId="22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 shrinkToFit="1"/>
    </xf>
    <xf numFmtId="164" fontId="0" fillId="0" borderId="15" xfId="0" applyNumberFormat="1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center" shrinkToFit="1"/>
    </xf>
    <xf numFmtId="164" fontId="3" fillId="0" borderId="15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 shrinkToFit="1"/>
    </xf>
    <xf numFmtId="164" fontId="3" fillId="33" borderId="15" xfId="0" applyNumberFormat="1" applyFont="1" applyFill="1" applyBorder="1" applyAlignment="1">
      <alignment horizontal="center"/>
    </xf>
    <xf numFmtId="0" fontId="4" fillId="0" borderId="10" xfId="53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" fontId="3" fillId="35" borderId="26" xfId="0" applyNumberFormat="1" applyFont="1" applyFill="1" applyBorder="1" applyAlignment="1">
      <alignment horizontal="center"/>
    </xf>
    <xf numFmtId="9" fontId="3" fillId="35" borderId="26" xfId="0" applyNumberFormat="1" applyFont="1" applyFill="1" applyBorder="1" applyAlignment="1">
      <alignment horizontal="center"/>
    </xf>
    <xf numFmtId="9" fontId="7" fillId="35" borderId="26" xfId="0" applyNumberFormat="1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1" fontId="3" fillId="35" borderId="28" xfId="0" applyNumberFormat="1" applyFont="1" applyFill="1" applyBorder="1" applyAlignment="1">
      <alignment horizontal="center"/>
    </xf>
    <xf numFmtId="9" fontId="3" fillId="35" borderId="28" xfId="0" applyNumberFormat="1" applyFont="1" applyFill="1" applyBorder="1" applyAlignment="1">
      <alignment horizontal="center"/>
    </xf>
    <xf numFmtId="1" fontId="3" fillId="35" borderId="28" xfId="0" applyNumberFormat="1" applyFont="1" applyFill="1" applyBorder="1" applyAlignment="1">
      <alignment horizontal="center" shrinkToFit="1"/>
    </xf>
    <xf numFmtId="164" fontId="3" fillId="35" borderId="29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3" fillId="35" borderId="24" xfId="0" applyNumberFormat="1" applyFont="1" applyFill="1" applyBorder="1" applyAlignment="1">
      <alignment horizontal="center"/>
    </xf>
    <xf numFmtId="164" fontId="3" fillId="35" borderId="3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6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1" fontId="3" fillId="37" borderId="22" xfId="0" applyNumberFormat="1" applyFont="1" applyFill="1" applyBorder="1" applyAlignment="1">
      <alignment horizontal="center"/>
    </xf>
    <xf numFmtId="1" fontId="3" fillId="37" borderId="22" xfId="0" applyNumberFormat="1" applyFont="1" applyFill="1" applyBorder="1" applyAlignment="1">
      <alignment horizontal="center" shrinkToFit="1"/>
    </xf>
    <xf numFmtId="164" fontId="3" fillId="37" borderId="32" xfId="0" applyNumberFormat="1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1" fontId="0" fillId="37" borderId="22" xfId="0" applyNumberFormat="1" applyFont="1" applyFill="1" applyBorder="1" applyAlignment="1">
      <alignment horizontal="center"/>
    </xf>
    <xf numFmtId="9" fontId="0" fillId="37" borderId="2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165" fontId="3" fillId="39" borderId="10" xfId="0" applyNumberFormat="1" applyFont="1" applyFill="1" applyBorder="1" applyAlignment="1">
      <alignment horizontal="center" wrapText="1"/>
    </xf>
    <xf numFmtId="164" fontId="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65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 horizontal="center"/>
    </xf>
    <xf numFmtId="165" fontId="3" fillId="39" borderId="10" xfId="0" applyNumberFormat="1" applyFont="1" applyFill="1" applyBorder="1" applyAlignment="1">
      <alignment horizontal="center"/>
    </xf>
    <xf numFmtId="165" fontId="0" fillId="39" borderId="24" xfId="0" applyNumberFormat="1" applyFill="1" applyBorder="1" applyAlignment="1">
      <alignment horizontal="center"/>
    </xf>
    <xf numFmtId="164" fontId="0" fillId="39" borderId="2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19.140625" style="0" customWidth="1"/>
    <col min="3" max="3" width="15.140625" style="0" bestFit="1" customWidth="1"/>
    <col min="4" max="4" width="11.7109375" style="0" bestFit="1" customWidth="1"/>
    <col min="5" max="5" width="12.421875" style="25" bestFit="1" customWidth="1"/>
    <col min="6" max="6" width="26.00390625" style="1" bestFit="1" customWidth="1"/>
    <col min="7" max="7" width="28.57421875" style="1" customWidth="1"/>
    <col min="8" max="8" width="9.57421875" style="25" customWidth="1"/>
    <col min="9" max="9" width="14.00390625" style="1" bestFit="1" customWidth="1"/>
    <col min="10" max="10" width="27.140625" style="25" bestFit="1" customWidth="1"/>
    <col min="11" max="11" width="9.140625" style="5" customWidth="1"/>
  </cols>
  <sheetData>
    <row r="1" spans="1:11" ht="18.75" thickBot="1">
      <c r="A1" s="6" t="s">
        <v>17</v>
      </c>
      <c r="B1" s="6"/>
      <c r="C1" s="6"/>
      <c r="D1" s="24"/>
      <c r="E1" s="7"/>
      <c r="G1" s="25"/>
      <c r="H1" s="1"/>
      <c r="I1" s="25"/>
      <c r="J1" s="5"/>
      <c r="K1"/>
    </row>
    <row r="2" spans="1:15" ht="12.75">
      <c r="A2" s="81"/>
      <c r="B2" s="82" t="s">
        <v>3</v>
      </c>
      <c r="C2" s="82" t="s">
        <v>1</v>
      </c>
      <c r="D2" s="83" t="s">
        <v>9</v>
      </c>
      <c r="E2" s="84" t="s">
        <v>0</v>
      </c>
      <c r="F2" s="84" t="s">
        <v>12</v>
      </c>
      <c r="G2" s="83" t="s">
        <v>2</v>
      </c>
      <c r="H2" s="84" t="s">
        <v>0</v>
      </c>
      <c r="I2" s="85" t="s">
        <v>10</v>
      </c>
      <c r="J2" s="86" t="s">
        <v>11</v>
      </c>
      <c r="K2" s="2"/>
      <c r="L2" s="2"/>
      <c r="M2" s="2"/>
      <c r="N2" s="2"/>
      <c r="O2" s="2"/>
    </row>
    <row r="3" spans="1:15" ht="12.75">
      <c r="A3" s="98">
        <v>2010</v>
      </c>
      <c r="B3" s="99" t="s">
        <v>314</v>
      </c>
      <c r="C3" s="103">
        <v>22</v>
      </c>
      <c r="D3" s="104">
        <v>32</v>
      </c>
      <c r="E3" s="32">
        <f aca="true" t="shared" si="0" ref="E3:E12">C3/D3</f>
        <v>0.6875</v>
      </c>
      <c r="F3" s="105" t="s">
        <v>315</v>
      </c>
      <c r="G3" s="100">
        <v>11</v>
      </c>
      <c r="H3" s="58">
        <f aca="true" t="shared" si="1" ref="H3:H12">G3/D3</f>
        <v>0.34375</v>
      </c>
      <c r="I3" s="101">
        <v>69</v>
      </c>
      <c r="J3" s="102" t="s">
        <v>316</v>
      </c>
      <c r="K3" s="4">
        <f>4140+776+259</f>
        <v>5175</v>
      </c>
      <c r="L3" s="2"/>
      <c r="M3" s="2"/>
      <c r="N3" s="2"/>
      <c r="O3" s="2"/>
    </row>
    <row r="4" spans="1:15" ht="12.75">
      <c r="A4" s="46">
        <v>2009</v>
      </c>
      <c r="B4" s="47" t="s">
        <v>252</v>
      </c>
      <c r="C4" s="62">
        <v>23</v>
      </c>
      <c r="D4" s="57">
        <v>32</v>
      </c>
      <c r="E4" s="58">
        <f t="shared" si="0"/>
        <v>0.71875</v>
      </c>
      <c r="F4" s="49" t="s">
        <v>253</v>
      </c>
      <c r="G4" s="57">
        <v>9</v>
      </c>
      <c r="H4" s="58">
        <f t="shared" si="1"/>
        <v>0.28125</v>
      </c>
      <c r="I4" s="67">
        <v>70</v>
      </c>
      <c r="J4" s="68">
        <f>I4*75</f>
        <v>5250</v>
      </c>
      <c r="K4" s="2"/>
      <c r="L4" s="2"/>
      <c r="M4" s="2"/>
      <c r="N4" s="2"/>
      <c r="O4" s="2"/>
    </row>
    <row r="5" spans="1:15" ht="12.75">
      <c r="A5" s="46">
        <v>2008</v>
      </c>
      <c r="B5" s="47" t="s">
        <v>239</v>
      </c>
      <c r="C5" s="47">
        <v>20</v>
      </c>
      <c r="D5" s="48">
        <v>32</v>
      </c>
      <c r="E5" s="32">
        <f t="shared" si="0"/>
        <v>0.625</v>
      </c>
      <c r="F5" s="49" t="s">
        <v>14</v>
      </c>
      <c r="G5" s="48">
        <v>10</v>
      </c>
      <c r="H5" s="32">
        <f t="shared" si="1"/>
        <v>0.3125</v>
      </c>
      <c r="I5" s="63">
        <v>44</v>
      </c>
      <c r="J5" s="64">
        <f>I5*75</f>
        <v>3300</v>
      </c>
      <c r="K5" s="2"/>
      <c r="L5" s="2"/>
      <c r="M5" s="2"/>
      <c r="N5" s="2"/>
      <c r="O5" s="2"/>
    </row>
    <row r="6" spans="1:15" ht="12.75">
      <c r="A6" s="46">
        <v>2007</v>
      </c>
      <c r="B6" s="47" t="s">
        <v>190</v>
      </c>
      <c r="C6" s="47">
        <v>22</v>
      </c>
      <c r="D6" s="48">
        <v>32</v>
      </c>
      <c r="E6" s="9">
        <f t="shared" si="0"/>
        <v>0.6875</v>
      </c>
      <c r="F6" s="49" t="s">
        <v>191</v>
      </c>
      <c r="G6" s="48">
        <v>9</v>
      </c>
      <c r="H6" s="9">
        <f t="shared" si="1"/>
        <v>0.28125</v>
      </c>
      <c r="I6" s="65">
        <v>67</v>
      </c>
      <c r="J6" s="66">
        <f>I6*75</f>
        <v>5025</v>
      </c>
      <c r="K6" s="2"/>
      <c r="L6" s="2"/>
      <c r="M6" s="2"/>
      <c r="N6" s="2"/>
      <c r="O6" s="2"/>
    </row>
    <row r="7" spans="1:15" ht="12.75">
      <c r="A7" s="29">
        <v>2006</v>
      </c>
      <c r="B7" s="34" t="s">
        <v>6</v>
      </c>
      <c r="C7" s="34">
        <v>22</v>
      </c>
      <c r="D7" s="33">
        <v>32</v>
      </c>
      <c r="E7" s="9">
        <f t="shared" si="0"/>
        <v>0.6875</v>
      </c>
      <c r="F7" s="32" t="s">
        <v>118</v>
      </c>
      <c r="G7" s="33">
        <v>9</v>
      </c>
      <c r="H7" s="9">
        <f t="shared" si="1"/>
        <v>0.28125</v>
      </c>
      <c r="I7" s="33">
        <v>54</v>
      </c>
      <c r="J7" s="30">
        <f>I7*75</f>
        <v>4050</v>
      </c>
      <c r="K7" s="2"/>
      <c r="L7" s="2"/>
      <c r="M7" s="2"/>
      <c r="N7" s="2"/>
      <c r="O7" s="2"/>
    </row>
    <row r="8" spans="1:15" ht="12.75">
      <c r="A8" s="29">
        <v>2005</v>
      </c>
      <c r="B8" s="8" t="s">
        <v>4</v>
      </c>
      <c r="C8" s="8">
        <v>17</v>
      </c>
      <c r="D8" s="26">
        <v>28</v>
      </c>
      <c r="E8" s="9">
        <f t="shared" si="0"/>
        <v>0.6071428571428571</v>
      </c>
      <c r="F8" s="9" t="s">
        <v>13</v>
      </c>
      <c r="G8" s="26">
        <v>8</v>
      </c>
      <c r="H8" s="9">
        <f t="shared" si="1"/>
        <v>0.2857142857142857</v>
      </c>
      <c r="I8" s="26">
        <v>38</v>
      </c>
      <c r="J8" s="30">
        <v>2850</v>
      </c>
      <c r="K8" s="2"/>
      <c r="L8" s="2"/>
      <c r="M8" s="2"/>
      <c r="N8" s="2"/>
      <c r="O8" s="2"/>
    </row>
    <row r="9" spans="1:15" ht="12.75">
      <c r="A9" s="29">
        <v>2004</v>
      </c>
      <c r="B9" s="8" t="s">
        <v>8</v>
      </c>
      <c r="C9" s="13">
        <v>22</v>
      </c>
      <c r="D9" s="26">
        <v>28</v>
      </c>
      <c r="E9" s="59">
        <f t="shared" si="0"/>
        <v>0.7857142857142857</v>
      </c>
      <c r="F9" s="9" t="s">
        <v>14</v>
      </c>
      <c r="G9" s="60">
        <v>7</v>
      </c>
      <c r="H9" s="59">
        <f t="shared" si="1"/>
        <v>0.25</v>
      </c>
      <c r="I9" s="26">
        <v>31</v>
      </c>
      <c r="J9" s="30">
        <v>2325</v>
      </c>
      <c r="K9" s="2"/>
      <c r="L9" s="2"/>
      <c r="M9" s="2"/>
      <c r="N9" s="2"/>
      <c r="O9" s="2"/>
    </row>
    <row r="10" spans="1:15" ht="12.75">
      <c r="A10" s="29">
        <v>2003</v>
      </c>
      <c r="B10" s="8" t="s">
        <v>7</v>
      </c>
      <c r="C10" s="8">
        <v>18</v>
      </c>
      <c r="D10" s="26">
        <v>28</v>
      </c>
      <c r="E10" s="9">
        <f t="shared" si="0"/>
        <v>0.6428571428571429</v>
      </c>
      <c r="F10" s="32" t="s">
        <v>15</v>
      </c>
      <c r="G10" s="26">
        <v>10</v>
      </c>
      <c r="H10" s="9">
        <f t="shared" si="1"/>
        <v>0.35714285714285715</v>
      </c>
      <c r="I10" s="26">
        <v>27</v>
      </c>
      <c r="J10" s="30">
        <v>2025</v>
      </c>
      <c r="K10" s="2"/>
      <c r="L10" s="2"/>
      <c r="M10" s="2"/>
      <c r="N10" s="2"/>
      <c r="O10" s="2"/>
    </row>
    <row r="11" spans="1:15" ht="12.75">
      <c r="A11" s="29">
        <v>2002</v>
      </c>
      <c r="B11" s="8" t="s">
        <v>6</v>
      </c>
      <c r="C11" s="8">
        <v>17</v>
      </c>
      <c r="D11" s="26">
        <v>28</v>
      </c>
      <c r="E11" s="9">
        <f t="shared" si="0"/>
        <v>0.6071428571428571</v>
      </c>
      <c r="F11" s="9" t="s">
        <v>16</v>
      </c>
      <c r="G11" s="26">
        <v>9</v>
      </c>
      <c r="H11" s="9">
        <f t="shared" si="1"/>
        <v>0.32142857142857145</v>
      </c>
      <c r="I11" s="26">
        <v>26</v>
      </c>
      <c r="J11" s="30">
        <v>1950</v>
      </c>
      <c r="K11" s="2"/>
      <c r="L11" s="2"/>
      <c r="M11" s="2"/>
      <c r="N11" s="2"/>
      <c r="O11" s="2"/>
    </row>
    <row r="12" spans="1:15" ht="12.75">
      <c r="A12" s="29">
        <v>2001</v>
      </c>
      <c r="B12" s="8" t="s">
        <v>5</v>
      </c>
      <c r="C12" s="8">
        <v>16</v>
      </c>
      <c r="D12" s="26">
        <v>25</v>
      </c>
      <c r="E12" s="9">
        <f t="shared" si="0"/>
        <v>0.64</v>
      </c>
      <c r="F12" s="8" t="s">
        <v>87</v>
      </c>
      <c r="G12" s="26">
        <v>9</v>
      </c>
      <c r="H12" s="9">
        <f t="shared" si="1"/>
        <v>0.36</v>
      </c>
      <c r="I12" s="26">
        <v>15</v>
      </c>
      <c r="J12" s="30">
        <v>1125</v>
      </c>
      <c r="K12" s="2"/>
      <c r="L12" s="2"/>
      <c r="M12" s="2"/>
      <c r="N12" s="2"/>
      <c r="O12" s="2"/>
    </row>
    <row r="13" spans="1:15" ht="13.5" thickBot="1">
      <c r="A13" s="75" t="s">
        <v>94</v>
      </c>
      <c r="B13" s="76"/>
      <c r="C13" s="77">
        <f>SUM(C3:C12)/10</f>
        <v>19.9</v>
      </c>
      <c r="D13" s="78"/>
      <c r="E13" s="79">
        <f>SUM(E3:E12)/10</f>
        <v>0.6689107142857142</v>
      </c>
      <c r="F13" s="80"/>
      <c r="G13" s="78">
        <f>SUM(G4:G12)/9</f>
        <v>8.88888888888889</v>
      </c>
      <c r="H13" s="79">
        <f>SUM(H4:H12)/9</f>
        <v>0.30339285714285713</v>
      </c>
      <c r="I13" s="89">
        <f>SUM(I4:I12)/9</f>
        <v>41.333333333333336</v>
      </c>
      <c r="J13" s="90">
        <f>SUM(J3:J12)/10</f>
        <v>2790</v>
      </c>
      <c r="K13" s="2"/>
      <c r="L13" s="2"/>
      <c r="M13" s="2"/>
      <c r="N13" s="2"/>
      <c r="O13" s="2"/>
    </row>
    <row r="14" spans="2:16" ht="12.75">
      <c r="B14" s="93" t="s">
        <v>240</v>
      </c>
      <c r="C14" s="93"/>
      <c r="D14" s="2"/>
      <c r="E14" s="27"/>
      <c r="F14" s="3"/>
      <c r="G14" s="3"/>
      <c r="H14" s="27"/>
      <c r="I14" s="91" t="s">
        <v>312</v>
      </c>
      <c r="J14" s="92">
        <f>SUM(J3:J12)+5175</f>
        <v>33075</v>
      </c>
      <c r="K14" s="4"/>
      <c r="L14" s="2"/>
      <c r="M14" s="2"/>
      <c r="N14" s="2"/>
      <c r="O14" s="2"/>
      <c r="P14" s="2"/>
    </row>
    <row r="15" spans="1:16" ht="12.75">
      <c r="A15" s="70">
        <v>1</v>
      </c>
      <c r="B15" s="50" t="s">
        <v>317</v>
      </c>
      <c r="C15" s="50"/>
      <c r="D15" s="50"/>
      <c r="E15" s="71"/>
      <c r="F15" s="72"/>
      <c r="G15" s="72"/>
      <c r="H15" s="28"/>
      <c r="I15" s="17"/>
      <c r="J15" s="28"/>
      <c r="K15" s="73"/>
      <c r="L15" s="16"/>
      <c r="M15" s="2"/>
      <c r="N15" s="2"/>
      <c r="O15" s="2"/>
      <c r="P15" s="2"/>
    </row>
    <row r="16" spans="1:16" ht="12.75">
      <c r="A16" s="2">
        <f>A15+1</f>
        <v>2</v>
      </c>
      <c r="B16" s="94" t="s">
        <v>282</v>
      </c>
      <c r="C16" s="95"/>
      <c r="D16" s="95"/>
      <c r="E16" s="95"/>
      <c r="F16" s="95"/>
      <c r="G16" s="95"/>
      <c r="H16" s="28"/>
      <c r="I16" s="17"/>
      <c r="J16" s="28"/>
      <c r="K16" s="73"/>
      <c r="L16" s="16"/>
      <c r="M16" s="2"/>
      <c r="N16" s="2"/>
      <c r="O16" s="2"/>
      <c r="P16" s="2"/>
    </row>
    <row r="17" spans="1:16" ht="12.75">
      <c r="A17" s="2">
        <v>3</v>
      </c>
      <c r="B17" s="50" t="s">
        <v>318</v>
      </c>
      <c r="C17" s="16"/>
      <c r="D17" s="16"/>
      <c r="E17" s="16"/>
      <c r="F17" s="16"/>
      <c r="G17" s="16"/>
      <c r="H17" s="28"/>
      <c r="I17" s="17"/>
      <c r="J17" s="28"/>
      <c r="K17" s="73"/>
      <c r="L17" s="16"/>
      <c r="M17" s="2"/>
      <c r="N17" s="2"/>
      <c r="O17" s="2"/>
      <c r="P17" s="2"/>
    </row>
    <row r="18" spans="1:16" ht="12.75">
      <c r="A18" s="2">
        <v>4</v>
      </c>
      <c r="B18" s="94" t="s">
        <v>319</v>
      </c>
      <c r="C18" s="95"/>
      <c r="D18" s="95"/>
      <c r="E18" s="95"/>
      <c r="F18" s="95"/>
      <c r="G18" s="95"/>
      <c r="H18" s="95"/>
      <c r="I18" s="95"/>
      <c r="J18" s="95"/>
      <c r="K18" s="95"/>
      <c r="L18" s="16"/>
      <c r="M18" s="2"/>
      <c r="N18" s="2"/>
      <c r="O18" s="2"/>
      <c r="P18" s="2"/>
    </row>
    <row r="19" spans="1:16" ht="12.75">
      <c r="A19" s="2">
        <f aca="true" t="shared" si="2" ref="A19:A28">A18+1</f>
        <v>5</v>
      </c>
      <c r="B19" s="50" t="s">
        <v>320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"/>
      <c r="N19" s="2"/>
      <c r="O19" s="2"/>
      <c r="P19" s="2"/>
    </row>
    <row r="20" spans="1:12" ht="12.75">
      <c r="A20" s="2">
        <f t="shared" si="2"/>
        <v>6</v>
      </c>
      <c r="B20" s="94" t="s">
        <v>281</v>
      </c>
      <c r="C20" s="95"/>
      <c r="D20" s="95"/>
      <c r="E20" s="95"/>
      <c r="F20" s="95"/>
      <c r="G20" s="95"/>
      <c r="H20" s="28"/>
      <c r="I20" s="17"/>
      <c r="J20" s="28"/>
      <c r="K20" s="73"/>
      <c r="L20" s="16"/>
    </row>
    <row r="21" spans="1:12" ht="12.75">
      <c r="A21" s="2">
        <f t="shared" si="2"/>
        <v>7</v>
      </c>
      <c r="B21" s="94" t="s">
        <v>360</v>
      </c>
      <c r="C21" s="95"/>
      <c r="D21" s="95"/>
      <c r="E21" s="95"/>
      <c r="F21" s="95"/>
      <c r="G21" s="95"/>
      <c r="H21" s="28"/>
      <c r="I21" s="17"/>
      <c r="J21" s="28"/>
      <c r="K21" s="73"/>
      <c r="L21" s="16"/>
    </row>
    <row r="22" spans="1:12" ht="12.75">
      <c r="A22" s="2">
        <f t="shared" si="2"/>
        <v>8</v>
      </c>
      <c r="B22" s="50" t="s">
        <v>321</v>
      </c>
      <c r="C22" s="16"/>
      <c r="D22" s="16"/>
      <c r="E22" s="28"/>
      <c r="F22" s="16"/>
      <c r="G22" s="16"/>
      <c r="H22" s="28"/>
      <c r="I22" s="17"/>
      <c r="J22" s="28"/>
      <c r="K22" s="73"/>
      <c r="L22" s="16"/>
    </row>
    <row r="23" spans="1:16" ht="12.75">
      <c r="A23" s="2">
        <f t="shared" si="2"/>
        <v>9</v>
      </c>
      <c r="B23" s="94" t="s">
        <v>283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2"/>
      <c r="N23" s="2"/>
      <c r="O23" s="2"/>
      <c r="P23" s="2"/>
    </row>
    <row r="24" spans="1:16" ht="12.75">
      <c r="A24" s="2">
        <f t="shared" si="2"/>
        <v>10</v>
      </c>
      <c r="B24" s="94" t="s">
        <v>284</v>
      </c>
      <c r="C24" s="95"/>
      <c r="D24" s="95"/>
      <c r="E24" s="95"/>
      <c r="F24" s="95"/>
      <c r="G24" s="95"/>
      <c r="H24" s="28"/>
      <c r="I24" s="17"/>
      <c r="J24" s="28"/>
      <c r="K24" s="73"/>
      <c r="L24" s="16"/>
      <c r="M24" s="2"/>
      <c r="N24" s="2"/>
      <c r="O24" s="2"/>
      <c r="P24" s="2"/>
    </row>
    <row r="25" spans="1:12" ht="12.75">
      <c r="A25" s="2">
        <f t="shared" si="2"/>
        <v>11</v>
      </c>
      <c r="B25" s="50" t="s">
        <v>359</v>
      </c>
      <c r="C25" s="16"/>
      <c r="D25" s="16"/>
      <c r="E25" s="28"/>
      <c r="F25" s="17"/>
      <c r="G25" s="17"/>
      <c r="H25" s="28"/>
      <c r="I25" s="17"/>
      <c r="J25" s="28"/>
      <c r="K25" s="74"/>
      <c r="L25" s="16"/>
    </row>
    <row r="26" spans="1:12" ht="12.75">
      <c r="A26" s="2">
        <f t="shared" si="2"/>
        <v>12</v>
      </c>
      <c r="B26" s="50" t="s">
        <v>285</v>
      </c>
      <c r="C26" s="16"/>
      <c r="D26" s="16"/>
      <c r="E26" s="28"/>
      <c r="F26" s="16"/>
      <c r="G26" s="16"/>
      <c r="H26" s="28"/>
      <c r="I26" s="17"/>
      <c r="J26" s="28"/>
      <c r="K26" s="73"/>
      <c r="L26" s="16"/>
    </row>
    <row r="27" spans="1:12" ht="12.75">
      <c r="A27" s="2">
        <f t="shared" si="2"/>
        <v>13</v>
      </c>
      <c r="B27" s="50" t="s">
        <v>286</v>
      </c>
      <c r="C27" s="16"/>
      <c r="D27" s="16"/>
      <c r="E27" s="28"/>
      <c r="F27" s="17"/>
      <c r="G27" s="17"/>
      <c r="H27" s="28"/>
      <c r="I27" s="17"/>
      <c r="J27" s="28"/>
      <c r="K27" s="73"/>
      <c r="L27" s="16"/>
    </row>
    <row r="28" spans="1:12" ht="12.75">
      <c r="A28" s="2">
        <f t="shared" si="2"/>
        <v>14</v>
      </c>
      <c r="B28" s="16" t="s">
        <v>287</v>
      </c>
      <c r="C28" s="16"/>
      <c r="D28" s="16"/>
      <c r="E28" s="28"/>
      <c r="F28" s="17"/>
      <c r="G28" s="17"/>
      <c r="H28" s="28"/>
      <c r="I28" s="17"/>
      <c r="J28" s="28"/>
      <c r="K28" s="73"/>
      <c r="L28" s="16"/>
    </row>
  </sheetData>
  <sheetProtection/>
  <mergeCells count="7">
    <mergeCell ref="B14:C14"/>
    <mergeCell ref="B24:G24"/>
    <mergeCell ref="B18:K18"/>
    <mergeCell ref="B16:G16"/>
    <mergeCell ref="B21:G21"/>
    <mergeCell ref="B20:G20"/>
    <mergeCell ref="B23:L23"/>
  </mergeCell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27">
      <selection activeCell="G155" sqref="G155"/>
    </sheetView>
  </sheetViews>
  <sheetFormatPr defaultColWidth="9.140625" defaultRowHeight="12.75"/>
  <cols>
    <col min="1" max="1" width="3.8515625" style="2" customWidth="1"/>
    <col min="2" max="2" width="18.57421875" style="2" bestFit="1" customWidth="1"/>
    <col min="3" max="4" width="9.7109375" style="2" customWidth="1"/>
    <col min="5" max="5" width="12.28125" style="2" customWidth="1"/>
    <col min="6" max="6" width="6.28125" style="4" customWidth="1"/>
    <col min="7" max="11" width="9.7109375" style="2" customWidth="1"/>
    <col min="12" max="12" width="7.421875" style="2" customWidth="1"/>
    <col min="13" max="13" width="6.28125" style="14" customWidth="1"/>
    <col min="14" max="15" width="6.57421875" style="2" customWidth="1"/>
    <col min="16" max="16" width="6.421875" style="2" customWidth="1"/>
    <col min="17" max="17" width="56.00390625" style="16" bestFit="1" customWidth="1"/>
    <col min="18" max="16384" width="9.140625" style="2" customWidth="1"/>
  </cols>
  <sheetData>
    <row r="1" spans="1:17" ht="18.75" thickBot="1">
      <c r="A1" s="19" t="s">
        <v>17</v>
      </c>
      <c r="B1" s="19"/>
      <c r="C1" s="20"/>
      <c r="D1" s="20"/>
      <c r="E1" s="20"/>
      <c r="F1" s="38"/>
      <c r="G1" s="20"/>
      <c r="H1" s="20"/>
      <c r="I1" s="20"/>
      <c r="J1" s="20"/>
      <c r="K1" s="20"/>
      <c r="L1" s="21"/>
      <c r="M1" s="22"/>
      <c r="N1" s="23"/>
      <c r="O1" s="37"/>
      <c r="P1" s="37"/>
      <c r="Q1" s="40"/>
    </row>
    <row r="2" spans="1:17" ht="12.75">
      <c r="A2" s="39"/>
      <c r="B2" s="39"/>
      <c r="C2" s="15"/>
      <c r="D2" s="15"/>
      <c r="E2" s="15"/>
      <c r="F2" s="31"/>
      <c r="G2" s="15"/>
      <c r="H2" s="96" t="s">
        <v>82</v>
      </c>
      <c r="I2" s="97"/>
      <c r="J2" s="97"/>
      <c r="K2" s="97"/>
      <c r="L2" s="97"/>
      <c r="M2" s="97"/>
      <c r="N2" s="97"/>
      <c r="O2" s="97"/>
      <c r="P2" s="97"/>
      <c r="Q2" s="41"/>
    </row>
    <row r="3" spans="1:17" ht="28.5" customHeight="1">
      <c r="A3" s="42"/>
      <c r="B3" s="29"/>
      <c r="C3" s="110" t="s">
        <v>81</v>
      </c>
      <c r="D3" s="110" t="s">
        <v>80</v>
      </c>
      <c r="E3" s="111" t="s">
        <v>358</v>
      </c>
      <c r="F3" s="112" t="s">
        <v>280</v>
      </c>
      <c r="G3" s="18">
        <v>2010</v>
      </c>
      <c r="H3" s="18">
        <v>2009</v>
      </c>
      <c r="I3" s="18">
        <v>2008</v>
      </c>
      <c r="J3" s="18">
        <v>2007</v>
      </c>
      <c r="K3" s="18">
        <v>2006</v>
      </c>
      <c r="L3" s="12">
        <v>2005</v>
      </c>
      <c r="M3" s="13">
        <v>2004</v>
      </c>
      <c r="N3" s="12">
        <v>2003</v>
      </c>
      <c r="O3" s="12">
        <v>2002</v>
      </c>
      <c r="P3" s="12">
        <v>2001</v>
      </c>
      <c r="Q3" s="61" t="s">
        <v>93</v>
      </c>
    </row>
    <row r="4" spans="1:17" ht="12.75">
      <c r="A4" s="42">
        <v>1</v>
      </c>
      <c r="B4" s="29" t="s">
        <v>24</v>
      </c>
      <c r="C4" s="113">
        <f>COUNT(G4:P4)</f>
        <v>10</v>
      </c>
      <c r="D4" s="113">
        <f>SUM(G4:P4)</f>
        <v>151</v>
      </c>
      <c r="E4" s="114">
        <f>D4/C4</f>
        <v>15.1</v>
      </c>
      <c r="F4" s="115"/>
      <c r="G4" s="8">
        <v>17</v>
      </c>
      <c r="H4" s="8">
        <v>13</v>
      </c>
      <c r="I4" s="8">
        <v>11</v>
      </c>
      <c r="J4" s="8">
        <v>16</v>
      </c>
      <c r="K4" s="8">
        <v>16</v>
      </c>
      <c r="L4" s="8">
        <v>17</v>
      </c>
      <c r="M4" s="11">
        <v>16</v>
      </c>
      <c r="N4" s="8">
        <v>17</v>
      </c>
      <c r="O4" s="8">
        <v>12</v>
      </c>
      <c r="P4" s="8">
        <v>16</v>
      </c>
      <c r="Q4" t="s">
        <v>255</v>
      </c>
    </row>
    <row r="5" spans="1:17" ht="12.75">
      <c r="A5" s="42">
        <v>2</v>
      </c>
      <c r="B5" s="29" t="s">
        <v>18</v>
      </c>
      <c r="C5" s="113">
        <f>COUNT(G5:P5)</f>
        <v>10</v>
      </c>
      <c r="D5" s="113">
        <f>SUM(G5:P5)</f>
        <v>145</v>
      </c>
      <c r="E5" s="116">
        <f>D5/C5</f>
        <v>14.5</v>
      </c>
      <c r="F5" s="115"/>
      <c r="G5" s="8">
        <v>19</v>
      </c>
      <c r="H5" s="8">
        <v>17</v>
      </c>
      <c r="I5" s="8">
        <v>14</v>
      </c>
      <c r="J5" s="8">
        <v>12</v>
      </c>
      <c r="K5" s="8">
        <v>20</v>
      </c>
      <c r="L5" s="8">
        <v>13</v>
      </c>
      <c r="M5" s="11">
        <v>14</v>
      </c>
      <c r="N5" s="8">
        <v>11</v>
      </c>
      <c r="O5" s="8">
        <v>14</v>
      </c>
      <c r="P5" s="8">
        <v>11</v>
      </c>
      <c r="Q5" s="61" t="s">
        <v>120</v>
      </c>
    </row>
    <row r="6" spans="1:17" ht="12.75">
      <c r="A6" s="42">
        <v>3</v>
      </c>
      <c r="B6" s="29" t="s">
        <v>29</v>
      </c>
      <c r="C6" s="113">
        <f>COUNT(G6:P6)</f>
        <v>10</v>
      </c>
      <c r="D6" s="113">
        <f>SUM(G6:P6)</f>
        <v>143</v>
      </c>
      <c r="E6" s="116">
        <f>D6/C6</f>
        <v>14.3</v>
      </c>
      <c r="F6" s="115"/>
      <c r="G6" s="8">
        <v>16</v>
      </c>
      <c r="H6" s="8">
        <v>15</v>
      </c>
      <c r="I6" s="8">
        <v>17</v>
      </c>
      <c r="J6" s="8">
        <v>19</v>
      </c>
      <c r="K6" s="8">
        <v>16</v>
      </c>
      <c r="L6" s="8">
        <v>10</v>
      </c>
      <c r="M6" s="11">
        <v>13</v>
      </c>
      <c r="N6" s="8">
        <v>12</v>
      </c>
      <c r="O6" s="8">
        <v>15</v>
      </c>
      <c r="P6" s="8">
        <v>10</v>
      </c>
      <c r="Q6" s="61" t="s">
        <v>123</v>
      </c>
    </row>
    <row r="7" spans="1:17" ht="12.75">
      <c r="A7" s="42">
        <f aca="true" t="shared" si="0" ref="A7:A36">A6+1</f>
        <v>4</v>
      </c>
      <c r="B7" s="29" t="s">
        <v>52</v>
      </c>
      <c r="C7" s="113">
        <f>COUNT(G7:P7)</f>
        <v>10</v>
      </c>
      <c r="D7" s="113">
        <f>SUM(G7:P7)</f>
        <v>142</v>
      </c>
      <c r="E7" s="116">
        <f>D7/C7</f>
        <v>14.2</v>
      </c>
      <c r="F7" s="115"/>
      <c r="G7" s="8">
        <v>18</v>
      </c>
      <c r="H7" s="8">
        <v>13</v>
      </c>
      <c r="I7" s="8">
        <v>15</v>
      </c>
      <c r="J7" s="8">
        <v>18</v>
      </c>
      <c r="K7" s="8">
        <v>13</v>
      </c>
      <c r="L7" s="8">
        <v>14</v>
      </c>
      <c r="M7" s="11">
        <v>18</v>
      </c>
      <c r="N7" s="8">
        <v>12</v>
      </c>
      <c r="O7" s="8">
        <v>10</v>
      </c>
      <c r="P7" s="8">
        <v>11</v>
      </c>
      <c r="Q7" s="61" t="s">
        <v>121</v>
      </c>
    </row>
    <row r="8" spans="1:17" ht="12.75">
      <c r="A8" s="43">
        <f t="shared" si="0"/>
        <v>5</v>
      </c>
      <c r="B8" s="29" t="s">
        <v>23</v>
      </c>
      <c r="C8" s="113">
        <f>COUNT(G8:P8)</f>
        <v>9</v>
      </c>
      <c r="D8" s="113">
        <f>SUM(G8:P8)</f>
        <v>141</v>
      </c>
      <c r="E8" s="116">
        <f>D8/C8</f>
        <v>15.666666666666666</v>
      </c>
      <c r="F8" s="112">
        <v>2325</v>
      </c>
      <c r="G8" s="8">
        <v>17</v>
      </c>
      <c r="H8" s="8">
        <v>19</v>
      </c>
      <c r="I8" s="8">
        <v>17</v>
      </c>
      <c r="J8" s="8">
        <v>17</v>
      </c>
      <c r="K8" s="8">
        <v>13</v>
      </c>
      <c r="L8" s="8">
        <v>14</v>
      </c>
      <c r="M8" s="36">
        <v>22</v>
      </c>
      <c r="N8" s="8">
        <v>10</v>
      </c>
      <c r="O8" s="8">
        <v>12</v>
      </c>
      <c r="P8" s="8"/>
      <c r="Q8" s="56" t="s">
        <v>241</v>
      </c>
    </row>
    <row r="9" spans="1:17" ht="12.75">
      <c r="A9" s="42">
        <f t="shared" si="0"/>
        <v>6</v>
      </c>
      <c r="B9" s="87" t="s">
        <v>26</v>
      </c>
      <c r="C9" s="113">
        <f>COUNT(G9:P9)</f>
        <v>9</v>
      </c>
      <c r="D9" s="113">
        <f>SUM(G9:P9)</f>
        <v>140</v>
      </c>
      <c r="E9" s="114">
        <f>D9/C9</f>
        <v>15.555555555555555</v>
      </c>
      <c r="F9" s="112">
        <v>6000</v>
      </c>
      <c r="G9" s="8">
        <v>15</v>
      </c>
      <c r="H9" s="8">
        <v>15</v>
      </c>
      <c r="I9" s="8">
        <v>17</v>
      </c>
      <c r="J9" s="34">
        <v>12</v>
      </c>
      <c r="K9" s="36">
        <v>22</v>
      </c>
      <c r="L9" s="34">
        <v>13</v>
      </c>
      <c r="M9" s="35"/>
      <c r="N9" s="35">
        <v>15</v>
      </c>
      <c r="O9" s="36">
        <v>17</v>
      </c>
      <c r="P9" s="34">
        <v>14</v>
      </c>
      <c r="Q9" s="61" t="s">
        <v>189</v>
      </c>
    </row>
    <row r="10" spans="1:17" ht="12.75">
      <c r="A10" s="42">
        <f t="shared" si="0"/>
        <v>7</v>
      </c>
      <c r="B10" s="29" t="s">
        <v>47</v>
      </c>
      <c r="C10" s="113">
        <f>COUNT(G10:P10)</f>
        <v>10</v>
      </c>
      <c r="D10" s="113">
        <f>SUM(G10:P10)</f>
        <v>140</v>
      </c>
      <c r="E10" s="116">
        <f>D10/C10</f>
        <v>14</v>
      </c>
      <c r="F10" s="115"/>
      <c r="G10" s="8">
        <v>21</v>
      </c>
      <c r="H10" s="8">
        <v>14</v>
      </c>
      <c r="I10" s="8">
        <v>15</v>
      </c>
      <c r="J10" s="8">
        <v>13</v>
      </c>
      <c r="K10" s="8">
        <v>11</v>
      </c>
      <c r="L10" s="8">
        <v>12</v>
      </c>
      <c r="M10" s="11">
        <v>13</v>
      </c>
      <c r="N10" s="8">
        <v>15</v>
      </c>
      <c r="O10" s="8">
        <v>11</v>
      </c>
      <c r="P10" s="8">
        <v>15</v>
      </c>
      <c r="Q10" s="61" t="s">
        <v>122</v>
      </c>
    </row>
    <row r="11" spans="1:17" ht="12.75">
      <c r="A11" s="45">
        <f t="shared" si="0"/>
        <v>8</v>
      </c>
      <c r="B11" s="29" t="s">
        <v>39</v>
      </c>
      <c r="C11" s="113">
        <f>COUNT(G11:P11)</f>
        <v>9</v>
      </c>
      <c r="D11" s="113">
        <f>SUM(G11:P11)</f>
        <v>134</v>
      </c>
      <c r="E11" s="116">
        <f>D11/C11</f>
        <v>14.88888888888889</v>
      </c>
      <c r="F11" s="115"/>
      <c r="G11" s="8"/>
      <c r="H11" s="8">
        <v>19</v>
      </c>
      <c r="I11" s="8">
        <v>14</v>
      </c>
      <c r="J11" s="8">
        <v>13</v>
      </c>
      <c r="K11" s="8">
        <v>19</v>
      </c>
      <c r="L11" s="8">
        <v>14</v>
      </c>
      <c r="M11" s="11">
        <v>16</v>
      </c>
      <c r="N11" s="8">
        <v>17</v>
      </c>
      <c r="O11" s="8">
        <v>9</v>
      </c>
      <c r="P11" s="8">
        <v>13</v>
      </c>
      <c r="Q11" s="61" t="s">
        <v>119</v>
      </c>
    </row>
    <row r="12" spans="1:17" ht="12.75">
      <c r="A12" s="45">
        <f t="shared" si="0"/>
        <v>9</v>
      </c>
      <c r="B12" s="29" t="s">
        <v>36</v>
      </c>
      <c r="C12" s="113">
        <f>COUNT(G12:P12)</f>
        <v>9</v>
      </c>
      <c r="D12" s="113">
        <f>SUM(G12:P12)</f>
        <v>128</v>
      </c>
      <c r="E12" s="116">
        <f>D12/C12</f>
        <v>14.222222222222221</v>
      </c>
      <c r="F12" s="115"/>
      <c r="G12" s="8">
        <v>16</v>
      </c>
      <c r="H12" s="8">
        <v>17</v>
      </c>
      <c r="I12" s="8">
        <v>14</v>
      </c>
      <c r="J12" s="8">
        <v>17</v>
      </c>
      <c r="K12" s="8">
        <v>15</v>
      </c>
      <c r="L12" s="8">
        <v>10</v>
      </c>
      <c r="M12" s="11">
        <v>12</v>
      </c>
      <c r="N12" s="8">
        <v>16</v>
      </c>
      <c r="O12" s="8">
        <v>11</v>
      </c>
      <c r="P12" s="8"/>
      <c r="Q12" s="61" t="s">
        <v>126</v>
      </c>
    </row>
    <row r="13" spans="1:17" ht="12.75">
      <c r="A13" s="45">
        <f t="shared" si="0"/>
        <v>10</v>
      </c>
      <c r="B13" s="29" t="s">
        <v>19</v>
      </c>
      <c r="C13" s="113">
        <f>COUNT(G13:P13)</f>
        <v>9</v>
      </c>
      <c r="D13" s="113">
        <f>SUM(G13:P13)</f>
        <v>121</v>
      </c>
      <c r="E13" s="116">
        <f>D13/C13</f>
        <v>13.444444444444445</v>
      </c>
      <c r="F13" s="115"/>
      <c r="G13" s="8">
        <v>19</v>
      </c>
      <c r="H13" s="8">
        <v>14</v>
      </c>
      <c r="I13" s="8">
        <v>10</v>
      </c>
      <c r="J13" s="8">
        <v>14</v>
      </c>
      <c r="K13" s="8">
        <v>17</v>
      </c>
      <c r="L13" s="8">
        <v>15</v>
      </c>
      <c r="M13" s="11">
        <v>7</v>
      </c>
      <c r="N13" s="8">
        <v>10</v>
      </c>
      <c r="O13" s="8">
        <v>15</v>
      </c>
      <c r="P13" s="8"/>
      <c r="Q13" s="61" t="s">
        <v>127</v>
      </c>
    </row>
    <row r="14" spans="1:17" ht="12.75">
      <c r="A14" s="42">
        <f t="shared" si="0"/>
        <v>11</v>
      </c>
      <c r="B14" s="29" t="s">
        <v>38</v>
      </c>
      <c r="C14" s="113">
        <f>COUNT(G14:P14)</f>
        <v>8</v>
      </c>
      <c r="D14" s="113">
        <f>SUM(G14:P14)</f>
        <v>120</v>
      </c>
      <c r="E14" s="116">
        <f>D14/C14</f>
        <v>15</v>
      </c>
      <c r="F14" s="115"/>
      <c r="G14" s="8">
        <v>18</v>
      </c>
      <c r="H14" s="8"/>
      <c r="I14" s="8">
        <v>16</v>
      </c>
      <c r="J14" s="8">
        <v>12</v>
      </c>
      <c r="K14" s="8">
        <v>18</v>
      </c>
      <c r="L14" s="8">
        <v>13</v>
      </c>
      <c r="M14" s="11">
        <v>17</v>
      </c>
      <c r="N14" s="8">
        <v>16</v>
      </c>
      <c r="O14" s="8"/>
      <c r="P14" s="8">
        <v>10</v>
      </c>
      <c r="Q14" s="61" t="s">
        <v>124</v>
      </c>
    </row>
    <row r="15" spans="1:17" ht="12.75">
      <c r="A15" s="45">
        <f t="shared" si="0"/>
        <v>12</v>
      </c>
      <c r="B15" s="29" t="s">
        <v>53</v>
      </c>
      <c r="C15" s="113">
        <f>COUNT(G15:P15)</f>
        <v>8</v>
      </c>
      <c r="D15" s="113">
        <f>SUM(G15:P15)</f>
        <v>114</v>
      </c>
      <c r="E15" s="116">
        <f>D15/C15</f>
        <v>14.25</v>
      </c>
      <c r="F15" s="115"/>
      <c r="G15" s="8">
        <v>12</v>
      </c>
      <c r="H15" s="8">
        <v>14</v>
      </c>
      <c r="I15" s="8">
        <v>13</v>
      </c>
      <c r="J15" s="8">
        <v>19</v>
      </c>
      <c r="K15" s="8">
        <v>18</v>
      </c>
      <c r="L15" s="8">
        <v>8</v>
      </c>
      <c r="M15" s="11">
        <v>18</v>
      </c>
      <c r="N15" s="8">
        <v>12</v>
      </c>
      <c r="O15" s="8"/>
      <c r="P15" s="8"/>
      <c r="Q15" s="56" t="s">
        <v>242</v>
      </c>
    </row>
    <row r="16" spans="1:17" ht="12.75">
      <c r="A16" s="45">
        <f t="shared" si="0"/>
        <v>13</v>
      </c>
      <c r="B16" s="29" t="s">
        <v>83</v>
      </c>
      <c r="C16" s="113">
        <f>COUNT(G16:P16)</f>
        <v>8</v>
      </c>
      <c r="D16" s="113">
        <f>SUM(G16:P16)</f>
        <v>107</v>
      </c>
      <c r="E16" s="116">
        <f>D16/C16</f>
        <v>13.375</v>
      </c>
      <c r="F16" s="115"/>
      <c r="G16" s="8"/>
      <c r="H16" s="8">
        <v>17</v>
      </c>
      <c r="I16" s="8">
        <v>14</v>
      </c>
      <c r="J16" s="8">
        <v>12</v>
      </c>
      <c r="K16" s="8">
        <v>14</v>
      </c>
      <c r="L16" s="8">
        <v>13</v>
      </c>
      <c r="M16" s="11">
        <v>13</v>
      </c>
      <c r="N16" s="8">
        <v>14</v>
      </c>
      <c r="O16" s="8">
        <v>10</v>
      </c>
      <c r="P16" s="8"/>
      <c r="Q16" s="56" t="s">
        <v>291</v>
      </c>
    </row>
    <row r="17" spans="1:17" ht="12.75">
      <c r="A17" s="42">
        <f t="shared" si="0"/>
        <v>14</v>
      </c>
      <c r="B17" s="29" t="s">
        <v>33</v>
      </c>
      <c r="C17" s="113">
        <f>COUNT(G17:P17)</f>
        <v>7</v>
      </c>
      <c r="D17" s="113">
        <f>SUM(G17:P17)</f>
        <v>107</v>
      </c>
      <c r="E17" s="116">
        <f>D17/C17</f>
        <v>15.285714285714286</v>
      </c>
      <c r="F17" s="115"/>
      <c r="G17" s="8">
        <v>16</v>
      </c>
      <c r="H17" s="8"/>
      <c r="I17" s="8">
        <v>17</v>
      </c>
      <c r="J17" s="8">
        <v>19</v>
      </c>
      <c r="K17" s="8"/>
      <c r="L17" s="8">
        <v>13</v>
      </c>
      <c r="M17" s="11">
        <v>15</v>
      </c>
      <c r="N17" s="8">
        <v>11</v>
      </c>
      <c r="O17" s="8">
        <v>16</v>
      </c>
      <c r="P17" s="8"/>
      <c r="Q17" s="61" t="s">
        <v>188</v>
      </c>
    </row>
    <row r="18" spans="1:17" ht="12.75">
      <c r="A18" s="42">
        <f t="shared" si="0"/>
        <v>15</v>
      </c>
      <c r="B18" s="108" t="s">
        <v>30</v>
      </c>
      <c r="C18" s="113">
        <f>COUNT(G18:P18)</f>
        <v>6</v>
      </c>
      <c r="D18" s="113">
        <f>SUM(G18:P18)</f>
        <v>101</v>
      </c>
      <c r="E18" s="114">
        <f>D18/C18</f>
        <v>16.833333333333332</v>
      </c>
      <c r="F18" s="115"/>
      <c r="G18" s="8">
        <v>13</v>
      </c>
      <c r="H18" s="8">
        <v>18</v>
      </c>
      <c r="I18" s="8">
        <v>20</v>
      </c>
      <c r="J18" s="8">
        <v>21</v>
      </c>
      <c r="K18" s="8">
        <v>15</v>
      </c>
      <c r="L18" s="8">
        <v>14</v>
      </c>
      <c r="M18" s="11"/>
      <c r="N18" s="8"/>
      <c r="O18" s="8"/>
      <c r="P18" s="8"/>
      <c r="Q18" s="56" t="s">
        <v>139</v>
      </c>
    </row>
    <row r="19" spans="1:17" ht="12.75">
      <c r="A19" s="42">
        <f t="shared" si="0"/>
        <v>16</v>
      </c>
      <c r="B19" s="29" t="s">
        <v>49</v>
      </c>
      <c r="C19" s="113">
        <f>COUNT(G19:P19)</f>
        <v>7</v>
      </c>
      <c r="D19" s="113">
        <f>SUM(G19:P19)</f>
        <v>96</v>
      </c>
      <c r="E19" s="116">
        <f>D19/C19</f>
        <v>13.714285714285714</v>
      </c>
      <c r="F19" s="112">
        <v>2025</v>
      </c>
      <c r="G19" s="8"/>
      <c r="H19" s="8">
        <v>15</v>
      </c>
      <c r="I19" s="8">
        <v>13</v>
      </c>
      <c r="J19" s="8">
        <v>9</v>
      </c>
      <c r="K19" s="8">
        <v>14</v>
      </c>
      <c r="L19" s="8">
        <v>16</v>
      </c>
      <c r="M19" s="11">
        <v>11</v>
      </c>
      <c r="N19" s="36">
        <v>18</v>
      </c>
      <c r="O19" s="8"/>
      <c r="P19" s="8"/>
      <c r="Q19" s="61" t="s">
        <v>128</v>
      </c>
    </row>
    <row r="20" spans="1:17" ht="12.75">
      <c r="A20" s="42">
        <f t="shared" si="0"/>
        <v>17</v>
      </c>
      <c r="B20" s="29" t="s">
        <v>25</v>
      </c>
      <c r="C20" s="113">
        <f>COUNT(G20:P20)</f>
        <v>6</v>
      </c>
      <c r="D20" s="113">
        <f>SUM(G20:P20)</f>
        <v>93</v>
      </c>
      <c r="E20" s="116">
        <f>D20/C20</f>
        <v>15.5</v>
      </c>
      <c r="F20" s="115"/>
      <c r="G20" s="8">
        <v>16</v>
      </c>
      <c r="H20" s="8">
        <v>13</v>
      </c>
      <c r="I20" s="8">
        <v>17</v>
      </c>
      <c r="J20" s="8">
        <v>17</v>
      </c>
      <c r="K20" s="8">
        <v>17</v>
      </c>
      <c r="L20" s="8">
        <v>13</v>
      </c>
      <c r="M20" s="11"/>
      <c r="N20" s="8"/>
      <c r="O20" s="8"/>
      <c r="P20" s="8"/>
      <c r="Q20" s="56" t="s">
        <v>137</v>
      </c>
    </row>
    <row r="21" spans="1:17" ht="12.75">
      <c r="A21" s="42">
        <f t="shared" si="0"/>
        <v>18</v>
      </c>
      <c r="B21" s="44" t="s">
        <v>96</v>
      </c>
      <c r="C21" s="113">
        <f>COUNT(G21:P21)</f>
        <v>5</v>
      </c>
      <c r="D21" s="113">
        <f>SUM(G21:P21)</f>
        <v>88</v>
      </c>
      <c r="E21" s="114">
        <f>D21/C21</f>
        <v>17.6</v>
      </c>
      <c r="F21" s="115"/>
      <c r="G21" s="8">
        <v>18</v>
      </c>
      <c r="H21" s="8">
        <v>16</v>
      </c>
      <c r="I21" s="8">
        <v>16</v>
      </c>
      <c r="J21" s="8">
        <v>19</v>
      </c>
      <c r="K21" s="11">
        <v>19</v>
      </c>
      <c r="L21" s="11"/>
      <c r="M21" s="11"/>
      <c r="N21" s="11"/>
      <c r="O21" s="11"/>
      <c r="P21" s="11"/>
      <c r="Q21" s="56" t="s">
        <v>151</v>
      </c>
    </row>
    <row r="22" spans="1:17" ht="12.75">
      <c r="A22" s="42">
        <f t="shared" si="0"/>
        <v>19</v>
      </c>
      <c r="B22" s="29" t="s">
        <v>61</v>
      </c>
      <c r="C22" s="113">
        <f>COUNT(G22:P22)</f>
        <v>6</v>
      </c>
      <c r="D22" s="113">
        <f>SUM(G22:P22)</f>
        <v>84</v>
      </c>
      <c r="E22" s="116">
        <f>D22/C22</f>
        <v>14</v>
      </c>
      <c r="F22" s="115"/>
      <c r="G22" s="8">
        <v>11</v>
      </c>
      <c r="H22" s="8">
        <v>15</v>
      </c>
      <c r="I22" s="8"/>
      <c r="J22" s="8">
        <v>16</v>
      </c>
      <c r="K22" s="8">
        <v>15</v>
      </c>
      <c r="L22" s="8"/>
      <c r="M22" s="11">
        <v>12</v>
      </c>
      <c r="N22" s="8">
        <v>15</v>
      </c>
      <c r="O22" s="8"/>
      <c r="P22" s="8"/>
      <c r="Q22" s="56" t="s">
        <v>132</v>
      </c>
    </row>
    <row r="23" spans="1:17" ht="12.75">
      <c r="A23" s="42">
        <f t="shared" si="0"/>
        <v>20</v>
      </c>
      <c r="B23" s="29" t="s">
        <v>21</v>
      </c>
      <c r="C23" s="113">
        <f>COUNT(G23:P23)</f>
        <v>6</v>
      </c>
      <c r="D23" s="113">
        <f>SUM(G23:P23)</f>
        <v>84</v>
      </c>
      <c r="E23" s="116">
        <f>D23/C23</f>
        <v>14</v>
      </c>
      <c r="F23" s="115"/>
      <c r="G23" s="8">
        <v>15</v>
      </c>
      <c r="H23" s="8">
        <v>9</v>
      </c>
      <c r="I23" s="8">
        <v>16</v>
      </c>
      <c r="J23" s="8">
        <v>17</v>
      </c>
      <c r="K23" s="8">
        <v>14</v>
      </c>
      <c r="L23" s="8">
        <v>13</v>
      </c>
      <c r="M23" s="11"/>
      <c r="N23" s="8"/>
      <c r="O23" s="8"/>
      <c r="P23" s="8"/>
      <c r="Q23" s="56" t="s">
        <v>243</v>
      </c>
    </row>
    <row r="24" spans="1:17" ht="12.75">
      <c r="A24" s="42">
        <f t="shared" si="0"/>
        <v>21</v>
      </c>
      <c r="B24" s="29" t="s">
        <v>32</v>
      </c>
      <c r="C24" s="113">
        <f>COUNT(G24:P24)</f>
        <v>6</v>
      </c>
      <c r="D24" s="113">
        <f>SUM(G24:P24)</f>
        <v>84</v>
      </c>
      <c r="E24" s="116">
        <f>D24/C24</f>
        <v>14</v>
      </c>
      <c r="F24" s="115"/>
      <c r="G24" s="8">
        <v>18</v>
      </c>
      <c r="H24" s="8">
        <v>11</v>
      </c>
      <c r="I24" s="8">
        <v>16</v>
      </c>
      <c r="J24" s="8">
        <v>12</v>
      </c>
      <c r="K24" s="8">
        <v>17</v>
      </c>
      <c r="L24" s="8">
        <v>10</v>
      </c>
      <c r="M24" s="11"/>
      <c r="N24" s="8"/>
      <c r="O24" s="8"/>
      <c r="P24" s="8"/>
      <c r="Q24" s="56" t="s">
        <v>141</v>
      </c>
    </row>
    <row r="25" spans="1:17" ht="12.75">
      <c r="A25" s="42">
        <f t="shared" si="0"/>
        <v>22</v>
      </c>
      <c r="B25" s="44" t="s">
        <v>95</v>
      </c>
      <c r="C25" s="113">
        <f>COUNT(G25:P25)</f>
        <v>5</v>
      </c>
      <c r="D25" s="113">
        <f>SUM(G25:P25)</f>
        <v>80</v>
      </c>
      <c r="E25" s="116">
        <f>D25/C25</f>
        <v>16</v>
      </c>
      <c r="F25" s="115"/>
      <c r="G25" s="8">
        <v>17</v>
      </c>
      <c r="H25" s="8">
        <v>18</v>
      </c>
      <c r="I25" s="8">
        <v>11</v>
      </c>
      <c r="J25" s="8">
        <v>15</v>
      </c>
      <c r="K25" s="11">
        <v>19</v>
      </c>
      <c r="L25" s="11"/>
      <c r="M25" s="11"/>
      <c r="N25" s="11"/>
      <c r="O25" s="11"/>
      <c r="P25" s="11"/>
      <c r="Q25" s="56" t="s">
        <v>150</v>
      </c>
    </row>
    <row r="26" spans="1:17" ht="12.75">
      <c r="A26" s="42">
        <f t="shared" si="0"/>
        <v>23</v>
      </c>
      <c r="B26" s="29" t="s">
        <v>31</v>
      </c>
      <c r="C26" s="113">
        <f>COUNT(G26:P26)</f>
        <v>5</v>
      </c>
      <c r="D26" s="113">
        <f>SUM(G26:P26)</f>
        <v>79</v>
      </c>
      <c r="E26" s="116">
        <f>D26/C26</f>
        <v>15.8</v>
      </c>
      <c r="F26" s="112">
        <v>2850</v>
      </c>
      <c r="G26" s="8">
        <v>16</v>
      </c>
      <c r="H26" s="8">
        <v>16</v>
      </c>
      <c r="I26" s="8"/>
      <c r="J26" s="8">
        <v>18</v>
      </c>
      <c r="K26" s="8">
        <v>12</v>
      </c>
      <c r="L26" s="36">
        <v>17</v>
      </c>
      <c r="M26" s="11"/>
      <c r="N26" s="8"/>
      <c r="O26" s="8"/>
      <c r="P26" s="8"/>
      <c r="Q26" s="56" t="s">
        <v>138</v>
      </c>
    </row>
    <row r="27" spans="1:17" ht="12.75">
      <c r="A27" s="42">
        <f t="shared" si="0"/>
        <v>24</v>
      </c>
      <c r="B27" s="29" t="s">
        <v>59</v>
      </c>
      <c r="C27" s="113">
        <f>COUNT(G27:P27)</f>
        <v>5</v>
      </c>
      <c r="D27" s="113">
        <f>SUM(G27:P27)</f>
        <v>74</v>
      </c>
      <c r="E27" s="116">
        <f>D27/C27</f>
        <v>14.8</v>
      </c>
      <c r="F27" s="115"/>
      <c r="G27" s="8"/>
      <c r="H27" s="8"/>
      <c r="I27" s="8">
        <v>13</v>
      </c>
      <c r="J27" s="8">
        <v>17</v>
      </c>
      <c r="K27" s="8"/>
      <c r="L27" s="8"/>
      <c r="M27" s="11">
        <v>13</v>
      </c>
      <c r="N27" s="8">
        <v>16</v>
      </c>
      <c r="O27" s="8">
        <v>15</v>
      </c>
      <c r="P27" s="8"/>
      <c r="Q27" s="56" t="s">
        <v>186</v>
      </c>
    </row>
    <row r="28" spans="1:17" ht="12.75">
      <c r="A28" s="42">
        <f t="shared" si="0"/>
        <v>25</v>
      </c>
      <c r="B28" s="29" t="s">
        <v>65</v>
      </c>
      <c r="C28" s="113">
        <f>COUNT(G28:P28)</f>
        <v>5</v>
      </c>
      <c r="D28" s="113">
        <f>SUM(G28:P28)</f>
        <v>74</v>
      </c>
      <c r="E28" s="116">
        <f>D28/C28</f>
        <v>14.8</v>
      </c>
      <c r="F28" s="115"/>
      <c r="G28" s="8">
        <v>15</v>
      </c>
      <c r="H28" s="8"/>
      <c r="I28" s="8">
        <v>13</v>
      </c>
      <c r="J28" s="8">
        <v>15</v>
      </c>
      <c r="K28" s="8">
        <v>14</v>
      </c>
      <c r="L28" s="8"/>
      <c r="M28" s="11">
        <v>17</v>
      </c>
      <c r="N28" s="8"/>
      <c r="O28" s="8"/>
      <c r="P28" s="8"/>
      <c r="Q28" s="56" t="s">
        <v>134</v>
      </c>
    </row>
    <row r="29" spans="1:17" ht="12.75">
      <c r="A29" s="42">
        <f t="shared" si="0"/>
        <v>26</v>
      </c>
      <c r="B29" s="107" t="s">
        <v>198</v>
      </c>
      <c r="C29" s="113">
        <f>COUNT(G29:P29)</f>
        <v>4</v>
      </c>
      <c r="D29" s="113">
        <f>SUM(G29:P29)</f>
        <v>73</v>
      </c>
      <c r="E29" s="117">
        <f>D29/C29</f>
        <v>18.25</v>
      </c>
      <c r="F29" s="115"/>
      <c r="G29" s="8">
        <v>18</v>
      </c>
      <c r="H29" s="8">
        <v>17</v>
      </c>
      <c r="I29" s="8">
        <v>20</v>
      </c>
      <c r="J29" s="8">
        <v>18</v>
      </c>
      <c r="K29" s="8"/>
      <c r="L29" s="8"/>
      <c r="M29" s="11"/>
      <c r="N29" s="8"/>
      <c r="O29" s="8"/>
      <c r="P29" s="8"/>
      <c r="Q29" s="56" t="s">
        <v>234</v>
      </c>
    </row>
    <row r="30" spans="1:17" ht="12.75">
      <c r="A30" s="42">
        <f t="shared" si="0"/>
        <v>27</v>
      </c>
      <c r="B30" s="29" t="s">
        <v>66</v>
      </c>
      <c r="C30" s="113">
        <f>COUNT(G30:P30)</f>
        <v>5</v>
      </c>
      <c r="D30" s="113">
        <f>SUM(G30:P30)</f>
        <v>69</v>
      </c>
      <c r="E30" s="116">
        <f>D30/C30</f>
        <v>13.8</v>
      </c>
      <c r="F30" s="112">
        <v>1125</v>
      </c>
      <c r="G30" s="8"/>
      <c r="H30" s="8"/>
      <c r="I30" s="8"/>
      <c r="J30" s="8">
        <v>17</v>
      </c>
      <c r="K30" s="8"/>
      <c r="L30" s="8"/>
      <c r="M30" s="11">
        <v>11</v>
      </c>
      <c r="N30" s="8">
        <v>14</v>
      </c>
      <c r="O30" s="8">
        <v>11</v>
      </c>
      <c r="P30" s="36">
        <v>16</v>
      </c>
      <c r="Q30" s="61" t="s">
        <v>129</v>
      </c>
    </row>
    <row r="31" spans="1:17" ht="12.75">
      <c r="A31" s="42">
        <f t="shared" si="0"/>
        <v>28</v>
      </c>
      <c r="B31" s="29" t="s">
        <v>103</v>
      </c>
      <c r="C31" s="113">
        <f>COUNT(G31:P31)</f>
        <v>4</v>
      </c>
      <c r="D31" s="113">
        <f>SUM(G31:P31)</f>
        <v>69</v>
      </c>
      <c r="E31" s="116">
        <f>D31/C31</f>
        <v>17.25</v>
      </c>
      <c r="F31" s="115"/>
      <c r="G31" s="8">
        <v>18</v>
      </c>
      <c r="H31" s="8">
        <v>18</v>
      </c>
      <c r="I31" s="8">
        <v>17</v>
      </c>
      <c r="J31" s="8"/>
      <c r="K31" s="8">
        <v>16</v>
      </c>
      <c r="L31" s="8"/>
      <c r="M31" s="11"/>
      <c r="N31" s="8"/>
      <c r="O31" s="8"/>
      <c r="P31" s="8"/>
      <c r="Q31" s="56" t="s">
        <v>157</v>
      </c>
    </row>
    <row r="32" spans="1:17" ht="12.75">
      <c r="A32" s="42">
        <f t="shared" si="0"/>
        <v>29</v>
      </c>
      <c r="B32" s="29" t="s">
        <v>35</v>
      </c>
      <c r="C32" s="113">
        <f>COUNT(G32:P32)</f>
        <v>4</v>
      </c>
      <c r="D32" s="113">
        <f>SUM(G32:P32)</f>
        <v>68</v>
      </c>
      <c r="E32" s="114">
        <f>D32/C32</f>
        <v>17</v>
      </c>
      <c r="F32" s="115"/>
      <c r="G32" s="8"/>
      <c r="H32" s="8"/>
      <c r="I32" s="8"/>
      <c r="J32" s="8">
        <v>19</v>
      </c>
      <c r="K32" s="8">
        <v>19</v>
      </c>
      <c r="L32" s="8">
        <v>12</v>
      </c>
      <c r="M32" s="11">
        <v>18</v>
      </c>
      <c r="N32" s="8"/>
      <c r="O32" s="8"/>
      <c r="P32" s="8"/>
      <c r="Q32" s="56" t="s">
        <v>236</v>
      </c>
    </row>
    <row r="33" spans="1:17" ht="12.75">
      <c r="A33" s="42">
        <f t="shared" si="0"/>
        <v>30</v>
      </c>
      <c r="B33" s="29" t="s">
        <v>114</v>
      </c>
      <c r="C33" s="113">
        <f>COUNT(G33:P33)</f>
        <v>4</v>
      </c>
      <c r="D33" s="113">
        <f>SUM(G33:P33)</f>
        <v>68</v>
      </c>
      <c r="E33" s="116">
        <f>D33/C33</f>
        <v>17</v>
      </c>
      <c r="F33" s="112">
        <v>3300</v>
      </c>
      <c r="G33" s="8"/>
      <c r="H33" s="8">
        <v>20</v>
      </c>
      <c r="I33" s="36">
        <v>20</v>
      </c>
      <c r="J33" s="8">
        <v>16</v>
      </c>
      <c r="K33" s="8">
        <v>12</v>
      </c>
      <c r="L33" s="8"/>
      <c r="M33" s="11"/>
      <c r="N33" s="8"/>
      <c r="O33" s="8"/>
      <c r="P33" s="8"/>
      <c r="Q33" t="s">
        <v>175</v>
      </c>
    </row>
    <row r="34" spans="1:17" ht="12.75">
      <c r="A34" s="42">
        <f t="shared" si="0"/>
        <v>31</v>
      </c>
      <c r="B34" s="54" t="s">
        <v>192</v>
      </c>
      <c r="C34" s="113">
        <f>COUNT(G34:P34)</f>
        <v>4</v>
      </c>
      <c r="D34" s="113">
        <f>SUM(G34:P34)</f>
        <v>68</v>
      </c>
      <c r="E34" s="116">
        <f>D34/C34</f>
        <v>17</v>
      </c>
      <c r="F34" s="115"/>
      <c r="G34" s="8">
        <v>17</v>
      </c>
      <c r="H34" s="8">
        <v>16</v>
      </c>
      <c r="I34" s="8">
        <v>14</v>
      </c>
      <c r="J34" s="8">
        <v>21</v>
      </c>
      <c r="K34" s="8"/>
      <c r="L34" s="8"/>
      <c r="M34" s="11"/>
      <c r="N34" s="8"/>
      <c r="O34" s="8"/>
      <c r="P34" s="8"/>
      <c r="Q34" s="56" t="s">
        <v>233</v>
      </c>
    </row>
    <row r="35" spans="1:17" ht="12.75">
      <c r="A35" s="42">
        <f t="shared" si="0"/>
        <v>32</v>
      </c>
      <c r="B35" s="29" t="s">
        <v>48</v>
      </c>
      <c r="C35" s="113">
        <f>COUNT(G35:P35)</f>
        <v>4</v>
      </c>
      <c r="D35" s="113">
        <f>SUM(G35:P35)</f>
        <v>67</v>
      </c>
      <c r="E35" s="116">
        <f>D35/C35</f>
        <v>16.75</v>
      </c>
      <c r="F35" s="115"/>
      <c r="G35" s="8"/>
      <c r="H35" s="8">
        <v>17</v>
      </c>
      <c r="I35" s="8">
        <v>15</v>
      </c>
      <c r="J35" s="8">
        <v>18</v>
      </c>
      <c r="K35" s="8"/>
      <c r="L35" s="8">
        <v>17</v>
      </c>
      <c r="M35" s="11"/>
      <c r="N35" s="8"/>
      <c r="O35" s="8"/>
      <c r="P35" s="8"/>
      <c r="Q35" s="56" t="s">
        <v>148</v>
      </c>
    </row>
    <row r="36" spans="1:17" ht="12.75">
      <c r="A36" s="42">
        <f t="shared" si="0"/>
        <v>33</v>
      </c>
      <c r="B36" s="54" t="s">
        <v>193</v>
      </c>
      <c r="C36" s="113">
        <f>COUNT(G36:P36)</f>
        <v>4</v>
      </c>
      <c r="D36" s="113">
        <f>SUM(G36:P36)</f>
        <v>67</v>
      </c>
      <c r="E36" s="116">
        <f>D36/C36</f>
        <v>16.75</v>
      </c>
      <c r="F36" s="112">
        <v>5025</v>
      </c>
      <c r="G36" s="8">
        <v>13</v>
      </c>
      <c r="H36" s="8">
        <v>15</v>
      </c>
      <c r="I36" s="8">
        <v>18</v>
      </c>
      <c r="J36" s="55">
        <v>21</v>
      </c>
      <c r="K36" s="8"/>
      <c r="L36" s="8"/>
      <c r="M36" s="11"/>
      <c r="N36" s="8"/>
      <c r="O36" s="8"/>
      <c r="P36" s="8"/>
      <c r="Q36" s="56" t="s">
        <v>232</v>
      </c>
    </row>
    <row r="37" spans="1:17" ht="12.75">
      <c r="A37" s="42">
        <f aca="true" t="shared" si="1" ref="A37:A68">A36+1</f>
        <v>34</v>
      </c>
      <c r="B37" s="29" t="s">
        <v>75</v>
      </c>
      <c r="C37" s="113">
        <f>COUNT(G37:P37)</f>
        <v>4</v>
      </c>
      <c r="D37" s="113">
        <f>SUM(G37:P37)</f>
        <v>64</v>
      </c>
      <c r="E37" s="116">
        <f>D37/C37</f>
        <v>16</v>
      </c>
      <c r="F37" s="115">
        <v>259</v>
      </c>
      <c r="G37" s="8">
        <v>21</v>
      </c>
      <c r="H37" s="8">
        <v>16</v>
      </c>
      <c r="I37" s="8"/>
      <c r="J37" s="8"/>
      <c r="K37" s="8"/>
      <c r="L37" s="8"/>
      <c r="M37" s="11"/>
      <c r="N37" s="8">
        <v>15</v>
      </c>
      <c r="O37" s="8">
        <v>12</v>
      </c>
      <c r="P37" s="8"/>
      <c r="Q37" s="56" t="s">
        <v>309</v>
      </c>
    </row>
    <row r="38" spans="1:17" ht="12.75">
      <c r="A38" s="42">
        <f t="shared" si="1"/>
        <v>35</v>
      </c>
      <c r="B38" s="29" t="s">
        <v>116</v>
      </c>
      <c r="C38" s="113">
        <f>COUNT(G38:P38)</f>
        <v>4</v>
      </c>
      <c r="D38" s="113">
        <f>SUM(G38:P38)</f>
        <v>63</v>
      </c>
      <c r="E38" s="116">
        <f>D38/C38</f>
        <v>15.75</v>
      </c>
      <c r="F38" s="112">
        <v>5250</v>
      </c>
      <c r="G38" s="8">
        <v>15</v>
      </c>
      <c r="H38" s="36">
        <v>23</v>
      </c>
      <c r="I38" s="8"/>
      <c r="J38" s="8">
        <v>14</v>
      </c>
      <c r="K38" s="8">
        <v>11</v>
      </c>
      <c r="L38" s="8"/>
      <c r="M38" s="11"/>
      <c r="N38" s="8"/>
      <c r="O38" s="8"/>
      <c r="P38" s="8"/>
      <c r="Q38" s="56" t="s">
        <v>251</v>
      </c>
    </row>
    <row r="39" spans="1:17" ht="12.75">
      <c r="A39" s="42">
        <f t="shared" si="1"/>
        <v>36</v>
      </c>
      <c r="B39" s="54" t="s">
        <v>210</v>
      </c>
      <c r="C39" s="113">
        <f>COUNT(G39:P39)</f>
        <v>4</v>
      </c>
      <c r="D39" s="113">
        <f>SUM(G39:P39)</f>
        <v>63</v>
      </c>
      <c r="E39" s="116">
        <f>D39/C39</f>
        <v>15.75</v>
      </c>
      <c r="F39" s="115"/>
      <c r="G39" s="8">
        <v>17</v>
      </c>
      <c r="H39" s="8">
        <v>17</v>
      </c>
      <c r="I39" s="8">
        <v>16</v>
      </c>
      <c r="J39" s="8">
        <v>13</v>
      </c>
      <c r="K39" s="8"/>
      <c r="L39" s="8"/>
      <c r="M39" s="11"/>
      <c r="N39" s="8"/>
      <c r="O39" s="8"/>
      <c r="P39" s="8"/>
      <c r="Q39" s="56" t="s">
        <v>213</v>
      </c>
    </row>
    <row r="40" spans="1:17" ht="12.75">
      <c r="A40" s="42">
        <f t="shared" si="1"/>
        <v>37</v>
      </c>
      <c r="B40" s="54" t="s">
        <v>204</v>
      </c>
      <c r="C40" s="113">
        <f>COUNT(G40:P40)</f>
        <v>4</v>
      </c>
      <c r="D40" s="113">
        <f>SUM(G40:P40)</f>
        <v>63</v>
      </c>
      <c r="E40" s="116">
        <f>D40/C40</f>
        <v>15.75</v>
      </c>
      <c r="F40" s="115"/>
      <c r="G40" s="8">
        <v>14</v>
      </c>
      <c r="H40" s="8">
        <v>22</v>
      </c>
      <c r="I40" s="34">
        <v>12</v>
      </c>
      <c r="J40" s="8">
        <v>15</v>
      </c>
      <c r="K40" s="8"/>
      <c r="L40" s="8"/>
      <c r="M40" s="11"/>
      <c r="N40" s="8"/>
      <c r="O40" s="8"/>
      <c r="P40" s="8"/>
      <c r="Q40" s="56" t="s">
        <v>219</v>
      </c>
    </row>
    <row r="41" spans="1:17" ht="12.75">
      <c r="A41" s="42">
        <f t="shared" si="1"/>
        <v>38</v>
      </c>
      <c r="B41" s="29" t="s">
        <v>78</v>
      </c>
      <c r="C41" s="113">
        <f>COUNT(G41:P41)</f>
        <v>4</v>
      </c>
      <c r="D41" s="113">
        <f>SUM(G41:P41)</f>
        <v>60</v>
      </c>
      <c r="E41" s="116">
        <f>D41/C41</f>
        <v>15</v>
      </c>
      <c r="F41" s="115"/>
      <c r="G41" s="8"/>
      <c r="H41" s="8">
        <v>15</v>
      </c>
      <c r="I41" s="8">
        <v>16</v>
      </c>
      <c r="J41" s="8">
        <v>15</v>
      </c>
      <c r="K41" s="8"/>
      <c r="L41" s="8"/>
      <c r="M41" s="11"/>
      <c r="N41" s="8">
        <v>14</v>
      </c>
      <c r="O41" s="8"/>
      <c r="P41" s="8"/>
      <c r="Q41" s="56" t="s">
        <v>248</v>
      </c>
    </row>
    <row r="42" spans="1:17" ht="12.75">
      <c r="A42" s="42">
        <f t="shared" si="1"/>
        <v>39</v>
      </c>
      <c r="B42" s="29" t="s">
        <v>50</v>
      </c>
      <c r="C42" s="113">
        <f>COUNT(G42:P42)</f>
        <v>4</v>
      </c>
      <c r="D42" s="113">
        <f>SUM(G42:P42)</f>
        <v>59</v>
      </c>
      <c r="E42" s="116">
        <f>D42/C42</f>
        <v>14.75</v>
      </c>
      <c r="F42" s="115"/>
      <c r="G42" s="8"/>
      <c r="H42" s="8"/>
      <c r="I42" s="8"/>
      <c r="J42" s="8">
        <v>19</v>
      </c>
      <c r="K42" s="8">
        <v>14</v>
      </c>
      <c r="L42" s="8">
        <v>13</v>
      </c>
      <c r="M42" s="11">
        <v>13</v>
      </c>
      <c r="N42" s="8"/>
      <c r="O42" s="8"/>
      <c r="P42" s="8"/>
      <c r="Q42" s="56" t="s">
        <v>308</v>
      </c>
    </row>
    <row r="43" spans="1:17" ht="12.75">
      <c r="A43" s="42">
        <f t="shared" si="1"/>
        <v>40</v>
      </c>
      <c r="B43" s="29" t="s">
        <v>110</v>
      </c>
      <c r="C43" s="113">
        <f>COUNT(G43:P43)</f>
        <v>4</v>
      </c>
      <c r="D43" s="113">
        <f>SUM(G43:P43)</f>
        <v>59</v>
      </c>
      <c r="E43" s="116">
        <f>D43/C43</f>
        <v>14.75</v>
      </c>
      <c r="F43" s="115"/>
      <c r="G43" s="8">
        <v>17</v>
      </c>
      <c r="H43" s="8">
        <v>13</v>
      </c>
      <c r="I43" s="8"/>
      <c r="J43" s="8">
        <v>16</v>
      </c>
      <c r="K43" s="8">
        <v>13</v>
      </c>
      <c r="L43" s="8"/>
      <c r="M43" s="11"/>
      <c r="N43" s="8"/>
      <c r="O43" s="8"/>
      <c r="P43" s="8"/>
      <c r="Q43" s="56" t="s">
        <v>168</v>
      </c>
    </row>
    <row r="44" spans="1:17" ht="12.75">
      <c r="A44" s="42">
        <f t="shared" si="1"/>
        <v>41</v>
      </c>
      <c r="B44" s="29" t="s">
        <v>64</v>
      </c>
      <c r="C44" s="113">
        <f>COUNT(G44:P44)</f>
        <v>4</v>
      </c>
      <c r="D44" s="113">
        <f>SUM(G44:P44)</f>
        <v>58</v>
      </c>
      <c r="E44" s="116">
        <f>D44/C44</f>
        <v>14.5</v>
      </c>
      <c r="F44" s="115"/>
      <c r="G44" s="8"/>
      <c r="H44" s="8"/>
      <c r="I44" s="8">
        <v>16</v>
      </c>
      <c r="J44" s="8">
        <v>16</v>
      </c>
      <c r="K44" s="8">
        <v>10</v>
      </c>
      <c r="L44" s="8"/>
      <c r="M44" s="11">
        <v>16</v>
      </c>
      <c r="N44" s="8"/>
      <c r="O44" s="8"/>
      <c r="P44" s="8"/>
      <c r="Q44" t="s">
        <v>143</v>
      </c>
    </row>
    <row r="45" spans="1:17" ht="12.75">
      <c r="A45" s="42">
        <f t="shared" si="1"/>
        <v>42</v>
      </c>
      <c r="B45" s="29" t="s">
        <v>51</v>
      </c>
      <c r="C45" s="113">
        <f>COUNT(G45:P45)</f>
        <v>4</v>
      </c>
      <c r="D45" s="113">
        <f>SUM(G45:P45)</f>
        <v>55</v>
      </c>
      <c r="E45" s="116">
        <f>D45/C45</f>
        <v>13.75</v>
      </c>
      <c r="F45" s="115"/>
      <c r="G45" s="8"/>
      <c r="H45" s="8"/>
      <c r="I45" s="8">
        <v>15</v>
      </c>
      <c r="J45" s="8">
        <v>17</v>
      </c>
      <c r="K45" s="8">
        <v>9</v>
      </c>
      <c r="L45" s="8">
        <v>14</v>
      </c>
      <c r="M45" s="11"/>
      <c r="N45" s="8"/>
      <c r="O45" s="8"/>
      <c r="P45" s="8"/>
      <c r="Q45" s="56" t="s">
        <v>147</v>
      </c>
    </row>
    <row r="46" spans="1:17" ht="12.75">
      <c r="A46" s="42">
        <f t="shared" si="1"/>
        <v>43</v>
      </c>
      <c r="B46" s="54" t="s">
        <v>254</v>
      </c>
      <c r="C46" s="113">
        <f>COUNT(G46:P46)</f>
        <v>3</v>
      </c>
      <c r="D46" s="113">
        <f>SUM(G46:P46)</f>
        <v>55</v>
      </c>
      <c r="E46" s="117">
        <f>D46/C46</f>
        <v>18.333333333333332</v>
      </c>
      <c r="F46" s="115"/>
      <c r="G46" s="8">
        <v>15</v>
      </c>
      <c r="H46" s="8">
        <v>20</v>
      </c>
      <c r="I46" s="8">
        <v>20</v>
      </c>
      <c r="J46" s="8"/>
      <c r="K46" s="8"/>
      <c r="L46" s="8"/>
      <c r="M46" s="11"/>
      <c r="N46" s="8"/>
      <c r="O46" s="8"/>
      <c r="P46" s="8"/>
      <c r="Q46" s="56" t="s">
        <v>244</v>
      </c>
    </row>
    <row r="47" spans="1:17" ht="12.75">
      <c r="A47" s="42">
        <f t="shared" si="1"/>
        <v>44</v>
      </c>
      <c r="B47" s="54" t="s">
        <v>237</v>
      </c>
      <c r="C47" s="113">
        <f>COUNT(G47:P47)</f>
        <v>3</v>
      </c>
      <c r="D47" s="113">
        <f>SUM(G47:P47)</f>
        <v>53</v>
      </c>
      <c r="E47" s="116">
        <f>D47/C47</f>
        <v>17.666666666666668</v>
      </c>
      <c r="F47" s="115"/>
      <c r="G47" s="8"/>
      <c r="H47" s="8">
        <v>20</v>
      </c>
      <c r="I47" s="8">
        <v>15</v>
      </c>
      <c r="J47" s="8">
        <v>18</v>
      </c>
      <c r="K47" s="8"/>
      <c r="L47" s="8"/>
      <c r="M47" s="11"/>
      <c r="N47" s="8"/>
      <c r="O47" s="8"/>
      <c r="P47" s="8"/>
      <c r="Q47" s="56" t="s">
        <v>227</v>
      </c>
    </row>
    <row r="48" spans="1:17" ht="12.75">
      <c r="A48" s="42">
        <f t="shared" si="1"/>
        <v>45</v>
      </c>
      <c r="B48" s="54" t="s">
        <v>201</v>
      </c>
      <c r="C48" s="113">
        <f>COUNT(G48:P48)</f>
        <v>3</v>
      </c>
      <c r="D48" s="113">
        <f>SUM(G48:P48)</f>
        <v>51</v>
      </c>
      <c r="E48" s="116">
        <f>D48/C48</f>
        <v>17</v>
      </c>
      <c r="F48" s="115"/>
      <c r="G48" s="8">
        <v>18</v>
      </c>
      <c r="H48" s="8">
        <v>17</v>
      </c>
      <c r="I48" s="8"/>
      <c r="J48" s="8">
        <v>16</v>
      </c>
      <c r="K48" s="8"/>
      <c r="L48" s="8"/>
      <c r="M48" s="11"/>
      <c r="N48" s="8"/>
      <c r="O48" s="8"/>
      <c r="P48" s="8"/>
      <c r="Q48" s="56" t="s">
        <v>222</v>
      </c>
    </row>
    <row r="49" spans="1:17" ht="12.75">
      <c r="A49" s="42">
        <f t="shared" si="1"/>
        <v>46</v>
      </c>
      <c r="B49" s="29" t="s">
        <v>79</v>
      </c>
      <c r="C49" s="113">
        <f>COUNT(G49:P49)</f>
        <v>3</v>
      </c>
      <c r="D49" s="113">
        <f>SUM(G49:P49)</f>
        <v>49</v>
      </c>
      <c r="E49" s="116">
        <f>D49/C49</f>
        <v>16.333333333333332</v>
      </c>
      <c r="F49" s="115"/>
      <c r="G49" s="8"/>
      <c r="H49" s="8">
        <v>14</v>
      </c>
      <c r="I49" s="8"/>
      <c r="J49" s="8">
        <v>19</v>
      </c>
      <c r="K49" s="8"/>
      <c r="L49" s="8"/>
      <c r="M49" s="11"/>
      <c r="N49" s="8">
        <v>16</v>
      </c>
      <c r="O49" s="8"/>
      <c r="P49" s="8"/>
      <c r="Q49" s="56" t="s">
        <v>149</v>
      </c>
    </row>
    <row r="50" spans="1:17" ht="12.75">
      <c r="A50" s="42">
        <f t="shared" si="1"/>
        <v>47</v>
      </c>
      <c r="B50" s="29" t="s">
        <v>101</v>
      </c>
      <c r="C50" s="113">
        <f>COUNT(G50:P50)</f>
        <v>3</v>
      </c>
      <c r="D50" s="113">
        <f>SUM(G50:P50)</f>
        <v>49</v>
      </c>
      <c r="E50" s="116">
        <f>D50/C50</f>
        <v>16.333333333333332</v>
      </c>
      <c r="F50" s="115"/>
      <c r="G50" s="8">
        <v>20</v>
      </c>
      <c r="H50" s="8"/>
      <c r="I50" s="8"/>
      <c r="J50" s="8">
        <v>13</v>
      </c>
      <c r="K50" s="8">
        <v>16</v>
      </c>
      <c r="L50" s="8"/>
      <c r="M50" s="11"/>
      <c r="N50" s="8"/>
      <c r="O50" s="8"/>
      <c r="P50" s="8"/>
      <c r="Q50" s="61" t="s">
        <v>155</v>
      </c>
    </row>
    <row r="51" spans="1:17" ht="12.75">
      <c r="A51" s="42">
        <f t="shared" si="1"/>
        <v>48</v>
      </c>
      <c r="B51" s="29" t="s">
        <v>45</v>
      </c>
      <c r="C51" s="113">
        <f>COUNT(G51:P51)</f>
        <v>3</v>
      </c>
      <c r="D51" s="113">
        <f>SUM(G51:P51)</f>
        <v>48</v>
      </c>
      <c r="E51" s="116">
        <f>D51/C51</f>
        <v>16</v>
      </c>
      <c r="F51" s="115"/>
      <c r="G51" s="8"/>
      <c r="H51" s="8"/>
      <c r="I51" s="8">
        <v>18</v>
      </c>
      <c r="J51" s="8"/>
      <c r="K51" s="8">
        <v>16</v>
      </c>
      <c r="L51" s="8">
        <v>14</v>
      </c>
      <c r="M51" s="11"/>
      <c r="N51" s="8"/>
      <c r="O51" s="8"/>
      <c r="P51" s="8"/>
      <c r="Q51" t="s">
        <v>313</v>
      </c>
    </row>
    <row r="52" spans="1:17" ht="12.75">
      <c r="A52" s="42">
        <f t="shared" si="1"/>
        <v>49</v>
      </c>
      <c r="B52" s="29" t="s">
        <v>54</v>
      </c>
      <c r="C52" s="113">
        <f>COUNT(G52:P52)</f>
        <v>3</v>
      </c>
      <c r="D52" s="113">
        <f>SUM(G52:P52)</f>
        <v>48</v>
      </c>
      <c r="E52" s="116">
        <f>D52/C52</f>
        <v>16</v>
      </c>
      <c r="F52" s="115"/>
      <c r="G52" s="8"/>
      <c r="H52" s="8">
        <v>17</v>
      </c>
      <c r="I52" s="8"/>
      <c r="J52" s="8"/>
      <c r="K52" s="8">
        <v>16</v>
      </c>
      <c r="L52" s="8"/>
      <c r="M52" s="11"/>
      <c r="N52" s="8">
        <v>15</v>
      </c>
      <c r="O52" s="8"/>
      <c r="P52" s="8"/>
      <c r="Q52" s="56" t="s">
        <v>136</v>
      </c>
    </row>
    <row r="53" spans="1:17" ht="12.75">
      <c r="A53" s="42">
        <f t="shared" si="1"/>
        <v>50</v>
      </c>
      <c r="B53" s="29" t="s">
        <v>37</v>
      </c>
      <c r="C53" s="113">
        <f>COUNT(G53:P53)</f>
        <v>3</v>
      </c>
      <c r="D53" s="113">
        <f>SUM(G53:P53)</f>
        <v>47</v>
      </c>
      <c r="E53" s="116">
        <f>D53/C53</f>
        <v>15.666666666666666</v>
      </c>
      <c r="F53" s="115"/>
      <c r="G53" s="8"/>
      <c r="H53" s="8"/>
      <c r="I53" s="8"/>
      <c r="J53" s="8">
        <v>21</v>
      </c>
      <c r="K53" s="8">
        <v>14</v>
      </c>
      <c r="L53" s="8">
        <v>12</v>
      </c>
      <c r="M53" s="11"/>
      <c r="N53" s="8"/>
      <c r="O53" s="8"/>
      <c r="P53" s="8"/>
      <c r="Q53" s="56" t="s">
        <v>144</v>
      </c>
    </row>
    <row r="54" spans="1:17" ht="12.75">
      <c r="A54" s="42">
        <f t="shared" si="1"/>
        <v>51</v>
      </c>
      <c r="B54" s="54" t="s">
        <v>208</v>
      </c>
      <c r="C54" s="113">
        <f>COUNT(G54:P54)</f>
        <v>3</v>
      </c>
      <c r="D54" s="113">
        <f>SUM(G54:P54)</f>
        <v>47</v>
      </c>
      <c r="E54" s="116">
        <f>D54/C54</f>
        <v>15.666666666666666</v>
      </c>
      <c r="F54" s="115"/>
      <c r="G54" s="8">
        <v>18</v>
      </c>
      <c r="H54" s="8">
        <v>15</v>
      </c>
      <c r="I54" s="8"/>
      <c r="J54" s="8">
        <v>14</v>
      </c>
      <c r="K54" s="8"/>
      <c r="L54" s="8"/>
      <c r="M54" s="11"/>
      <c r="N54" s="8"/>
      <c r="O54" s="8"/>
      <c r="P54" s="8"/>
      <c r="Q54" t="s">
        <v>215</v>
      </c>
    </row>
    <row r="55" spans="1:17" ht="12.75">
      <c r="A55" s="42">
        <f t="shared" si="1"/>
        <v>52</v>
      </c>
      <c r="B55" s="29" t="s">
        <v>77</v>
      </c>
      <c r="C55" s="113">
        <f>COUNT(G55:P55)</f>
        <v>3</v>
      </c>
      <c r="D55" s="113">
        <f>SUM(G55:P55)</f>
        <v>46</v>
      </c>
      <c r="E55" s="116">
        <f>D55/C55</f>
        <v>15.333333333333334</v>
      </c>
      <c r="F55" s="115"/>
      <c r="G55" s="8"/>
      <c r="H55" s="8">
        <v>17</v>
      </c>
      <c r="I55" s="8"/>
      <c r="J55" s="8">
        <v>18</v>
      </c>
      <c r="K55" s="8"/>
      <c r="L55" s="8"/>
      <c r="M55" s="11"/>
      <c r="N55" s="8">
        <v>11</v>
      </c>
      <c r="O55" s="8"/>
      <c r="P55" s="8"/>
      <c r="Q55" s="56" t="s">
        <v>177</v>
      </c>
    </row>
    <row r="56" spans="1:17" ht="12.75">
      <c r="A56" s="42">
        <f t="shared" si="1"/>
        <v>53</v>
      </c>
      <c r="B56" s="29" t="s">
        <v>40</v>
      </c>
      <c r="C56" s="113">
        <f>COUNT(G56:P56)</f>
        <v>3</v>
      </c>
      <c r="D56" s="113">
        <f>SUM(G56:P56)</f>
        <v>44</v>
      </c>
      <c r="E56" s="116">
        <f>D56/C56</f>
        <v>14.666666666666666</v>
      </c>
      <c r="F56" s="115"/>
      <c r="G56" s="8"/>
      <c r="H56" s="8"/>
      <c r="I56" s="8">
        <v>16</v>
      </c>
      <c r="J56" s="8">
        <v>16</v>
      </c>
      <c r="K56" s="8"/>
      <c r="L56" s="8">
        <v>12</v>
      </c>
      <c r="M56" s="11"/>
      <c r="N56" s="8"/>
      <c r="O56" s="8"/>
      <c r="P56" s="8"/>
      <c r="Q56" s="56" t="s">
        <v>171</v>
      </c>
    </row>
    <row r="57" spans="1:17" ht="12.75">
      <c r="A57" s="42">
        <f t="shared" si="1"/>
        <v>54</v>
      </c>
      <c r="B57" s="29" t="s">
        <v>63</v>
      </c>
      <c r="C57" s="113">
        <f>COUNT(G57:P57)</f>
        <v>3</v>
      </c>
      <c r="D57" s="113">
        <f>SUM(G57:P57)</f>
        <v>39</v>
      </c>
      <c r="E57" s="116">
        <f>D57/C57</f>
        <v>13</v>
      </c>
      <c r="F57" s="115"/>
      <c r="G57" s="8"/>
      <c r="H57" s="8"/>
      <c r="I57" s="8"/>
      <c r="J57" s="8"/>
      <c r="K57" s="8">
        <v>13</v>
      </c>
      <c r="L57" s="8"/>
      <c r="M57" s="11">
        <v>14</v>
      </c>
      <c r="N57" s="8">
        <v>12</v>
      </c>
      <c r="O57" s="8"/>
      <c r="P57" s="8"/>
      <c r="Q57" s="56" t="s">
        <v>135</v>
      </c>
    </row>
    <row r="58" spans="1:17" ht="12.75">
      <c r="A58" s="42">
        <f t="shared" si="1"/>
        <v>55</v>
      </c>
      <c r="B58" s="29" t="s">
        <v>86</v>
      </c>
      <c r="C58" s="113">
        <f>COUNT(G58:P58)</f>
        <v>3</v>
      </c>
      <c r="D58" s="113">
        <f>SUM(G58:P58)</f>
        <v>39</v>
      </c>
      <c r="E58" s="116">
        <f>D58/C58</f>
        <v>13</v>
      </c>
      <c r="F58" s="115"/>
      <c r="G58" s="8">
        <v>16</v>
      </c>
      <c r="H58" s="8">
        <v>14</v>
      </c>
      <c r="I58" s="8"/>
      <c r="J58" s="8"/>
      <c r="K58" s="8"/>
      <c r="L58" s="8"/>
      <c r="M58" s="11"/>
      <c r="N58" s="8"/>
      <c r="O58" s="8">
        <v>9</v>
      </c>
      <c r="P58" s="8"/>
      <c r="Q58" s="56" t="s">
        <v>187</v>
      </c>
    </row>
    <row r="59" spans="1:17" ht="12.75">
      <c r="A59" s="42">
        <f t="shared" si="1"/>
        <v>56</v>
      </c>
      <c r="B59" s="29" t="s">
        <v>262</v>
      </c>
      <c r="C59" s="113">
        <f>COUNT(G59:P59)</f>
        <v>2</v>
      </c>
      <c r="D59" s="113">
        <f>SUM(G59:P59)</f>
        <v>38</v>
      </c>
      <c r="E59" s="116">
        <f>D59/C59</f>
        <v>19</v>
      </c>
      <c r="F59" s="115"/>
      <c r="G59" s="8">
        <v>20</v>
      </c>
      <c r="H59" s="8">
        <v>18</v>
      </c>
      <c r="I59" s="8"/>
      <c r="J59" s="8"/>
      <c r="K59" s="8"/>
      <c r="L59" s="8"/>
      <c r="M59" s="11"/>
      <c r="N59" s="8"/>
      <c r="O59" s="8"/>
      <c r="P59" s="8"/>
      <c r="Q59" s="61" t="s">
        <v>261</v>
      </c>
    </row>
    <row r="60" spans="1:17" ht="12.75">
      <c r="A60" s="42">
        <f t="shared" si="1"/>
        <v>57</v>
      </c>
      <c r="B60" s="29" t="s">
        <v>258</v>
      </c>
      <c r="C60" s="113">
        <f>COUNT(G60:P60)</f>
        <v>2</v>
      </c>
      <c r="D60" s="113">
        <f>SUM(G60:P60)</f>
        <v>37</v>
      </c>
      <c r="E60" s="116">
        <f>D60/C60</f>
        <v>18.5</v>
      </c>
      <c r="F60" s="115"/>
      <c r="G60" s="8">
        <v>17</v>
      </c>
      <c r="H60" s="8">
        <v>20</v>
      </c>
      <c r="I60" s="8"/>
      <c r="J60" s="8"/>
      <c r="K60" s="8"/>
      <c r="L60" s="8"/>
      <c r="M60" s="11"/>
      <c r="N60" s="8"/>
      <c r="O60" s="8"/>
      <c r="P60" s="8"/>
      <c r="Q60" s="56" t="s">
        <v>293</v>
      </c>
    </row>
    <row r="61" spans="1:17" ht="12.75">
      <c r="A61" s="42">
        <f t="shared" si="1"/>
        <v>58</v>
      </c>
      <c r="B61" s="29" t="s">
        <v>257</v>
      </c>
      <c r="C61" s="113">
        <f>COUNT(G61:P61)</f>
        <v>2</v>
      </c>
      <c r="D61" s="113">
        <f>SUM(G61:P61)</f>
        <v>36</v>
      </c>
      <c r="E61" s="116">
        <f>D61/C61</f>
        <v>18</v>
      </c>
      <c r="F61" s="115"/>
      <c r="G61" s="8">
        <v>16</v>
      </c>
      <c r="H61" s="8">
        <v>20</v>
      </c>
      <c r="I61" s="8"/>
      <c r="J61" s="8"/>
      <c r="K61" s="8"/>
      <c r="L61" s="8"/>
      <c r="M61" s="11"/>
      <c r="N61" s="8"/>
      <c r="O61" s="8"/>
      <c r="P61" s="8"/>
      <c r="Q61" s="56" t="s">
        <v>303</v>
      </c>
    </row>
    <row r="62" spans="1:17" ht="12.75">
      <c r="A62" s="42">
        <f t="shared" si="1"/>
        <v>59</v>
      </c>
      <c r="B62" s="29" t="s">
        <v>68</v>
      </c>
      <c r="C62" s="113">
        <f>COUNT(G62:P62)</f>
        <v>2</v>
      </c>
      <c r="D62" s="113">
        <f>SUM(G62:P62)</f>
        <v>35</v>
      </c>
      <c r="E62" s="114">
        <f>D62/C62</f>
        <v>17.5</v>
      </c>
      <c r="F62" s="115"/>
      <c r="G62" s="8"/>
      <c r="H62" s="8"/>
      <c r="I62" s="8"/>
      <c r="J62" s="8"/>
      <c r="K62" s="8"/>
      <c r="L62" s="8"/>
      <c r="M62" s="11">
        <v>18</v>
      </c>
      <c r="N62" s="8">
        <v>17</v>
      </c>
      <c r="O62" s="8"/>
      <c r="P62" s="8"/>
      <c r="Q62" s="61" t="s">
        <v>125</v>
      </c>
    </row>
    <row r="63" spans="1:17" ht="12.75">
      <c r="A63" s="42">
        <f t="shared" si="1"/>
        <v>60</v>
      </c>
      <c r="B63" s="29" t="s">
        <v>256</v>
      </c>
      <c r="C63" s="113">
        <f>COUNT(G63:P63)</f>
        <v>2</v>
      </c>
      <c r="D63" s="113">
        <f>SUM(G63:P63)</f>
        <v>35</v>
      </c>
      <c r="E63" s="116">
        <f>D63/C63</f>
        <v>17.5</v>
      </c>
      <c r="F63" s="115"/>
      <c r="G63" s="8">
        <v>15</v>
      </c>
      <c r="H63" s="8">
        <v>20</v>
      </c>
      <c r="I63" s="8"/>
      <c r="J63" s="8"/>
      <c r="K63" s="8"/>
      <c r="L63" s="8"/>
      <c r="M63" s="11"/>
      <c r="N63" s="8"/>
      <c r="O63" s="8"/>
      <c r="P63" s="8"/>
      <c r="Q63" s="56" t="s">
        <v>305</v>
      </c>
    </row>
    <row r="64" spans="1:17" ht="12.75">
      <c r="A64" s="42">
        <f t="shared" si="1"/>
        <v>61</v>
      </c>
      <c r="B64" s="29" t="s">
        <v>99</v>
      </c>
      <c r="C64" s="113">
        <f>COUNT(G64:P64)</f>
        <v>2</v>
      </c>
      <c r="D64" s="113">
        <f>SUM(G64:P64)</f>
        <v>33</v>
      </c>
      <c r="E64" s="116">
        <f>D64/C64</f>
        <v>16.5</v>
      </c>
      <c r="F64" s="115"/>
      <c r="G64" s="8"/>
      <c r="H64" s="8"/>
      <c r="I64" s="8"/>
      <c r="J64" s="8">
        <v>16</v>
      </c>
      <c r="K64" s="8">
        <v>17</v>
      </c>
      <c r="L64" s="8"/>
      <c r="M64" s="11"/>
      <c r="N64" s="8"/>
      <c r="O64" s="8"/>
      <c r="P64" s="8"/>
      <c r="Q64" s="56" t="s">
        <v>153</v>
      </c>
    </row>
    <row r="65" spans="1:17" ht="12.75">
      <c r="A65" s="42">
        <f t="shared" si="1"/>
        <v>62</v>
      </c>
      <c r="B65" s="29" t="s">
        <v>266</v>
      </c>
      <c r="C65" s="113">
        <f>COUNT(G65:P65)</f>
        <v>2</v>
      </c>
      <c r="D65" s="113">
        <f>SUM(G65:P65)</f>
        <v>33</v>
      </c>
      <c r="E65" s="116">
        <f>D65/C65</f>
        <v>16.5</v>
      </c>
      <c r="F65" s="115"/>
      <c r="G65" s="8">
        <v>17</v>
      </c>
      <c r="H65" s="8">
        <v>16</v>
      </c>
      <c r="I65" s="8"/>
      <c r="J65" s="8"/>
      <c r="K65" s="8"/>
      <c r="L65" s="8"/>
      <c r="M65" s="11"/>
      <c r="N65" s="8"/>
      <c r="O65" s="8"/>
      <c r="P65" s="8"/>
      <c r="Q65" s="56" t="s">
        <v>300</v>
      </c>
    </row>
    <row r="66" spans="1:17" ht="12.75">
      <c r="A66" s="42">
        <f t="shared" si="1"/>
        <v>63</v>
      </c>
      <c r="B66" s="54" t="s">
        <v>194</v>
      </c>
      <c r="C66" s="113">
        <f>COUNT(G66:P66)</f>
        <v>2</v>
      </c>
      <c r="D66" s="113">
        <f>SUM(G66:P66)</f>
        <v>33</v>
      </c>
      <c r="E66" s="116">
        <f>D66/C66</f>
        <v>16.5</v>
      </c>
      <c r="F66" s="115"/>
      <c r="G66" s="8">
        <v>13</v>
      </c>
      <c r="H66" s="8"/>
      <c r="I66" s="8"/>
      <c r="J66" s="8">
        <v>20</v>
      </c>
      <c r="K66" s="8"/>
      <c r="L66" s="8"/>
      <c r="M66" s="11"/>
      <c r="N66" s="8"/>
      <c r="O66" s="8"/>
      <c r="P66" s="8"/>
      <c r="Q66" s="56" t="s">
        <v>231</v>
      </c>
    </row>
    <row r="67" spans="1:17" ht="12.75">
      <c r="A67" s="42">
        <f t="shared" si="1"/>
        <v>64</v>
      </c>
      <c r="B67" s="29" t="s">
        <v>264</v>
      </c>
      <c r="C67" s="113">
        <f>COUNT(G67:P67)</f>
        <v>2</v>
      </c>
      <c r="D67" s="113">
        <f>SUM(G67:P67)</f>
        <v>33</v>
      </c>
      <c r="E67" s="116">
        <f>D67/C67</f>
        <v>16.5</v>
      </c>
      <c r="F67" s="115"/>
      <c r="G67" s="8">
        <v>16</v>
      </c>
      <c r="H67" s="8">
        <v>17</v>
      </c>
      <c r="I67" s="8"/>
      <c r="J67" s="8"/>
      <c r="K67" s="8"/>
      <c r="L67" s="8"/>
      <c r="M67" s="11"/>
      <c r="N67" s="8"/>
      <c r="O67" s="8"/>
      <c r="P67" s="8"/>
      <c r="Q67" s="56" t="s">
        <v>293</v>
      </c>
    </row>
    <row r="68" spans="1:17" ht="12.75">
      <c r="A68" s="42">
        <f t="shared" si="1"/>
        <v>65</v>
      </c>
      <c r="B68" s="54" t="s">
        <v>202</v>
      </c>
      <c r="C68" s="113">
        <f>COUNT(G68:P68)</f>
        <v>2</v>
      </c>
      <c r="D68" s="113">
        <f>SUM(G68:P68)</f>
        <v>32</v>
      </c>
      <c r="E68" s="116">
        <f>D68/C68</f>
        <v>16</v>
      </c>
      <c r="F68" s="115"/>
      <c r="G68" s="8"/>
      <c r="H68" s="8"/>
      <c r="I68" s="8">
        <v>17</v>
      </c>
      <c r="J68" s="8">
        <v>15</v>
      </c>
      <c r="K68" s="8"/>
      <c r="L68" s="8"/>
      <c r="M68" s="11"/>
      <c r="N68" s="8"/>
      <c r="O68" s="8"/>
      <c r="P68" s="8"/>
      <c r="Q68" t="s">
        <v>221</v>
      </c>
    </row>
    <row r="69" spans="1:17" ht="12.75">
      <c r="A69" s="42">
        <f aca="true" t="shared" si="2" ref="A69:A100">A68+1</f>
        <v>66</v>
      </c>
      <c r="B69" s="29" t="s">
        <v>268</v>
      </c>
      <c r="C69" s="113">
        <f>COUNT(G69:P69)</f>
        <v>2</v>
      </c>
      <c r="D69" s="113">
        <f>SUM(G69:P69)</f>
        <v>32</v>
      </c>
      <c r="E69" s="116">
        <f>D69/C69</f>
        <v>16</v>
      </c>
      <c r="F69" s="115"/>
      <c r="G69" s="8">
        <v>17</v>
      </c>
      <c r="H69" s="8">
        <v>15</v>
      </c>
      <c r="I69" s="8"/>
      <c r="J69" s="8"/>
      <c r="K69" s="8"/>
      <c r="L69" s="8"/>
      <c r="M69" s="11"/>
      <c r="N69" s="8"/>
      <c r="O69" s="8"/>
      <c r="P69" s="8"/>
      <c r="Q69" s="56" t="s">
        <v>302</v>
      </c>
    </row>
    <row r="70" spans="1:17" ht="12.75">
      <c r="A70" s="42">
        <f t="shared" si="2"/>
        <v>67</v>
      </c>
      <c r="B70" s="29" t="s">
        <v>260</v>
      </c>
      <c r="C70" s="113">
        <f>COUNT(G70:P70)</f>
        <v>2</v>
      </c>
      <c r="D70" s="113">
        <f>SUM(G70:P70)</f>
        <v>32</v>
      </c>
      <c r="E70" s="116">
        <f>D70/C70</f>
        <v>16</v>
      </c>
      <c r="F70" s="115"/>
      <c r="G70" s="8">
        <v>13</v>
      </c>
      <c r="H70" s="8">
        <v>19</v>
      </c>
      <c r="I70" s="8"/>
      <c r="J70" s="8"/>
      <c r="K70" s="8"/>
      <c r="L70" s="8"/>
      <c r="M70" s="11"/>
      <c r="N70" s="8"/>
      <c r="O70" s="8"/>
      <c r="P70" s="8"/>
      <c r="Q70" t="s">
        <v>307</v>
      </c>
    </row>
    <row r="71" spans="1:17" ht="12.75">
      <c r="A71" s="42">
        <f t="shared" si="2"/>
        <v>68</v>
      </c>
      <c r="B71" s="29" t="s">
        <v>55</v>
      </c>
      <c r="C71" s="113">
        <f>COUNT(G71:P71)</f>
        <v>2</v>
      </c>
      <c r="D71" s="113">
        <f>SUM(G71:P71)</f>
        <v>31</v>
      </c>
      <c r="E71" s="116">
        <f>D71/C71</f>
        <v>15.5</v>
      </c>
      <c r="F71" s="115"/>
      <c r="G71" s="8"/>
      <c r="H71" s="8"/>
      <c r="I71" s="8"/>
      <c r="J71" s="8"/>
      <c r="K71" s="8"/>
      <c r="L71" s="8"/>
      <c r="M71" s="11">
        <v>16</v>
      </c>
      <c r="N71" s="8"/>
      <c r="O71" s="8">
        <v>15</v>
      </c>
      <c r="P71" s="8"/>
      <c r="Q71" t="s">
        <v>133</v>
      </c>
    </row>
    <row r="72" spans="1:17" ht="12.75">
      <c r="A72" s="42">
        <f t="shared" si="2"/>
        <v>69</v>
      </c>
      <c r="B72" s="44" t="s">
        <v>97</v>
      </c>
      <c r="C72" s="113">
        <f>COUNT(G72:P72)</f>
        <v>2</v>
      </c>
      <c r="D72" s="113">
        <f>SUM(G72:P72)</f>
        <v>31</v>
      </c>
      <c r="E72" s="116">
        <f>D72/C72</f>
        <v>15.5</v>
      </c>
      <c r="F72" s="115"/>
      <c r="G72" s="8"/>
      <c r="H72" s="8"/>
      <c r="I72" s="8"/>
      <c r="J72" s="8">
        <v>14</v>
      </c>
      <c r="K72" s="11">
        <v>17</v>
      </c>
      <c r="L72" s="11"/>
      <c r="M72" s="11"/>
      <c r="N72" s="11"/>
      <c r="O72" s="11"/>
      <c r="P72" s="11"/>
      <c r="Q72" s="56" t="s">
        <v>152</v>
      </c>
    </row>
    <row r="73" spans="1:17" ht="12.75">
      <c r="A73" s="42">
        <f t="shared" si="2"/>
        <v>70</v>
      </c>
      <c r="B73" s="29" t="s">
        <v>98</v>
      </c>
      <c r="C73" s="113">
        <f>COUNT(G73:P73)</f>
        <v>2</v>
      </c>
      <c r="D73" s="113">
        <f>SUM(G73:P73)</f>
        <v>31</v>
      </c>
      <c r="E73" s="116">
        <f>D73/C73</f>
        <v>15.5</v>
      </c>
      <c r="F73" s="115"/>
      <c r="G73" s="8"/>
      <c r="H73" s="8"/>
      <c r="I73" s="8"/>
      <c r="J73" s="8">
        <v>14</v>
      </c>
      <c r="K73" s="8">
        <v>17</v>
      </c>
      <c r="L73" s="8"/>
      <c r="M73" s="11"/>
      <c r="N73" s="8"/>
      <c r="O73" s="8"/>
      <c r="P73" s="8"/>
      <c r="Q73" s="61" t="s">
        <v>130</v>
      </c>
    </row>
    <row r="74" spans="1:17" ht="12.75">
      <c r="A74" s="42">
        <f t="shared" si="2"/>
        <v>71</v>
      </c>
      <c r="B74" s="29" t="s">
        <v>85</v>
      </c>
      <c r="C74" s="113">
        <f>COUNT(G74:P74)</f>
        <v>2</v>
      </c>
      <c r="D74" s="113">
        <f>SUM(G74:P74)</f>
        <v>31</v>
      </c>
      <c r="E74" s="116">
        <f>D74/C74</f>
        <v>15.5</v>
      </c>
      <c r="F74" s="115"/>
      <c r="G74" s="8"/>
      <c r="H74" s="8">
        <v>16</v>
      </c>
      <c r="I74" s="8"/>
      <c r="J74" s="8"/>
      <c r="K74" s="8"/>
      <c r="L74" s="8"/>
      <c r="M74" s="11"/>
      <c r="N74" s="8"/>
      <c r="O74" s="8">
        <v>15</v>
      </c>
      <c r="P74" s="8"/>
      <c r="Q74" s="56" t="s">
        <v>235</v>
      </c>
    </row>
    <row r="75" spans="1:17" ht="12.75">
      <c r="A75" s="42">
        <f t="shared" si="2"/>
        <v>72</v>
      </c>
      <c r="B75" s="29" t="s">
        <v>273</v>
      </c>
      <c r="C75" s="113">
        <f>COUNT(G75:P75)</f>
        <v>2</v>
      </c>
      <c r="D75" s="113">
        <f>SUM(G75:P75)</f>
        <v>31</v>
      </c>
      <c r="E75" s="116">
        <f>D75/C75</f>
        <v>15.5</v>
      </c>
      <c r="F75" s="115"/>
      <c r="G75" s="8">
        <v>18</v>
      </c>
      <c r="H75" s="8">
        <v>13</v>
      </c>
      <c r="I75" s="8"/>
      <c r="J75" s="8"/>
      <c r="K75" s="8"/>
      <c r="L75" s="8"/>
      <c r="M75" s="11"/>
      <c r="N75" s="8"/>
      <c r="O75" s="8"/>
      <c r="P75" s="8"/>
      <c r="Q75" s="56" t="s">
        <v>295</v>
      </c>
    </row>
    <row r="76" spans="1:17" ht="12.75">
      <c r="A76" s="42">
        <f t="shared" si="2"/>
        <v>73</v>
      </c>
      <c r="B76" s="29" t="s">
        <v>109</v>
      </c>
      <c r="C76" s="113">
        <f>COUNT(G76:P76)</f>
        <v>2</v>
      </c>
      <c r="D76" s="113">
        <f>SUM(G76:P76)</f>
        <v>30</v>
      </c>
      <c r="E76" s="116">
        <f>D76/C76</f>
        <v>15</v>
      </c>
      <c r="F76" s="115"/>
      <c r="G76" s="8"/>
      <c r="H76" s="8"/>
      <c r="I76" s="8"/>
      <c r="J76" s="8">
        <v>17</v>
      </c>
      <c r="K76" s="8">
        <v>13</v>
      </c>
      <c r="L76" s="8"/>
      <c r="M76" s="11"/>
      <c r="N76" s="8"/>
      <c r="O76" s="8"/>
      <c r="P76" s="8"/>
      <c r="Q76" s="56" t="s">
        <v>167</v>
      </c>
    </row>
    <row r="77" spans="1:17" ht="12.75">
      <c r="A77" s="42">
        <f t="shared" si="2"/>
        <v>74</v>
      </c>
      <c r="B77" s="29" t="s">
        <v>108</v>
      </c>
      <c r="C77" s="113">
        <f>COUNT(G77:P77)</f>
        <v>2</v>
      </c>
      <c r="D77" s="113">
        <f>SUM(G77:P77)</f>
        <v>29</v>
      </c>
      <c r="E77" s="116">
        <f>D77/C77</f>
        <v>14.5</v>
      </c>
      <c r="F77" s="115"/>
      <c r="G77" s="8"/>
      <c r="H77" s="8"/>
      <c r="I77" s="8"/>
      <c r="J77" s="8">
        <v>15</v>
      </c>
      <c r="K77" s="8">
        <v>14</v>
      </c>
      <c r="L77" s="8"/>
      <c r="M77" s="11"/>
      <c r="N77" s="8"/>
      <c r="O77" s="8"/>
      <c r="P77" s="8"/>
      <c r="Q77" s="61" t="s">
        <v>131</v>
      </c>
    </row>
    <row r="78" spans="1:17" ht="12.75">
      <c r="A78" s="42">
        <f t="shared" si="2"/>
        <v>75</v>
      </c>
      <c r="B78" s="54" t="s">
        <v>209</v>
      </c>
      <c r="C78" s="113">
        <f>COUNT(G78:P78)</f>
        <v>2</v>
      </c>
      <c r="D78" s="113">
        <f>SUM(G78:P78)</f>
        <v>29</v>
      </c>
      <c r="E78" s="116">
        <f>D78/C78</f>
        <v>14.5</v>
      </c>
      <c r="F78" s="115"/>
      <c r="G78" s="8"/>
      <c r="H78" s="8"/>
      <c r="I78" s="8">
        <v>15</v>
      </c>
      <c r="J78" s="8">
        <v>14</v>
      </c>
      <c r="K78" s="8"/>
      <c r="L78" s="8"/>
      <c r="M78" s="11"/>
      <c r="N78" s="8"/>
      <c r="O78" s="8"/>
      <c r="P78" s="8"/>
      <c r="Q78" s="56" t="s">
        <v>214</v>
      </c>
    </row>
    <row r="79" spans="1:17" ht="12.75">
      <c r="A79" s="42">
        <f t="shared" si="2"/>
        <v>76</v>
      </c>
      <c r="B79" s="29" t="s">
        <v>267</v>
      </c>
      <c r="C79" s="113">
        <f>COUNT(G79:P79)</f>
        <v>2</v>
      </c>
      <c r="D79" s="113">
        <f>SUM(G79:P79)</f>
        <v>29</v>
      </c>
      <c r="E79" s="116">
        <f>D79/C79</f>
        <v>14.5</v>
      </c>
      <c r="F79" s="115"/>
      <c r="G79" s="8">
        <v>14</v>
      </c>
      <c r="H79" s="8">
        <v>15</v>
      </c>
      <c r="I79" s="8"/>
      <c r="J79" s="8"/>
      <c r="K79" s="8"/>
      <c r="L79" s="8"/>
      <c r="M79" s="11"/>
      <c r="N79" s="8"/>
      <c r="O79" s="8"/>
      <c r="P79" s="8"/>
      <c r="Q79" s="56" t="s">
        <v>288</v>
      </c>
    </row>
    <row r="80" spans="1:17" ht="12.75">
      <c r="A80" s="42">
        <f t="shared" si="2"/>
        <v>77</v>
      </c>
      <c r="B80" s="29" t="s">
        <v>28</v>
      </c>
      <c r="C80" s="113">
        <f>COUNT(G80:P80)</f>
        <v>2</v>
      </c>
      <c r="D80" s="113">
        <f>SUM(G80:P80)</f>
        <v>28</v>
      </c>
      <c r="E80" s="116">
        <f>D80/C80</f>
        <v>14</v>
      </c>
      <c r="F80" s="115"/>
      <c r="G80" s="8"/>
      <c r="H80" s="8"/>
      <c r="I80" s="8"/>
      <c r="J80" s="8"/>
      <c r="K80" s="8">
        <v>12</v>
      </c>
      <c r="L80" s="8">
        <v>16</v>
      </c>
      <c r="M80" s="11"/>
      <c r="N80" s="8"/>
      <c r="O80" s="8"/>
      <c r="P80" s="8"/>
      <c r="Q80" s="88"/>
    </row>
    <row r="81" spans="1:17" ht="12.75">
      <c r="A81" s="42">
        <f t="shared" si="2"/>
        <v>78</v>
      </c>
      <c r="B81" s="29" t="s">
        <v>20</v>
      </c>
      <c r="C81" s="113">
        <f>COUNT(G81:P81)</f>
        <v>2</v>
      </c>
      <c r="D81" s="113">
        <f>SUM(G81:P81)</f>
        <v>28</v>
      </c>
      <c r="E81" s="116">
        <f>D81/C81</f>
        <v>14</v>
      </c>
      <c r="F81" s="115"/>
      <c r="G81" s="8"/>
      <c r="H81" s="8"/>
      <c r="I81" s="8"/>
      <c r="J81" s="8"/>
      <c r="K81" s="8">
        <v>15</v>
      </c>
      <c r="L81" s="8">
        <v>13</v>
      </c>
      <c r="M81" s="11"/>
      <c r="N81" s="8"/>
      <c r="O81" s="8"/>
      <c r="P81" s="8"/>
      <c r="Q81" t="s">
        <v>140</v>
      </c>
    </row>
    <row r="82" spans="1:17" ht="12.75">
      <c r="A82" s="42">
        <f t="shared" si="2"/>
        <v>79</v>
      </c>
      <c r="B82" s="29" t="s">
        <v>42</v>
      </c>
      <c r="C82" s="113">
        <f>COUNT(G82:P82)</f>
        <v>2</v>
      </c>
      <c r="D82" s="113">
        <f>SUM(G82:P82)</f>
        <v>28</v>
      </c>
      <c r="E82" s="116">
        <f>D82/C82</f>
        <v>14</v>
      </c>
      <c r="F82" s="115"/>
      <c r="G82" s="8"/>
      <c r="H82" s="8"/>
      <c r="I82" s="8">
        <v>16</v>
      </c>
      <c r="J82" s="8"/>
      <c r="K82" s="8"/>
      <c r="L82" s="8">
        <v>12</v>
      </c>
      <c r="M82" s="11"/>
      <c r="N82" s="8"/>
      <c r="O82" s="8"/>
      <c r="P82" s="8"/>
      <c r="Q82" t="s">
        <v>310</v>
      </c>
    </row>
    <row r="83" spans="1:17" ht="12.75">
      <c r="A83" s="42">
        <f t="shared" si="2"/>
        <v>80</v>
      </c>
      <c r="B83" s="29" t="s">
        <v>270</v>
      </c>
      <c r="C83" s="113">
        <f>COUNT(G83:P83)</f>
        <v>2</v>
      </c>
      <c r="D83" s="113">
        <f>SUM(G83:P83)</f>
        <v>28</v>
      </c>
      <c r="E83" s="116">
        <f>D83/C83</f>
        <v>14</v>
      </c>
      <c r="F83" s="115"/>
      <c r="G83" s="8">
        <v>14</v>
      </c>
      <c r="H83" s="8">
        <v>14</v>
      </c>
      <c r="I83" s="8"/>
      <c r="J83" s="8"/>
      <c r="K83" s="8"/>
      <c r="L83" s="8"/>
      <c r="M83" s="11"/>
      <c r="N83" s="8"/>
      <c r="O83" s="8"/>
      <c r="P83" s="8"/>
      <c r="Q83" t="s">
        <v>311</v>
      </c>
    </row>
    <row r="84" spans="1:17" ht="12.75">
      <c r="A84" s="42">
        <f t="shared" si="2"/>
        <v>81</v>
      </c>
      <c r="B84" s="29" t="s">
        <v>84</v>
      </c>
      <c r="C84" s="113">
        <f>COUNT(G84:P84)</f>
        <v>2</v>
      </c>
      <c r="D84" s="113">
        <f>SUM(G84:P84)</f>
        <v>27</v>
      </c>
      <c r="E84" s="116">
        <f>D84/C84</f>
        <v>13.5</v>
      </c>
      <c r="F84" s="115"/>
      <c r="G84" s="8"/>
      <c r="H84" s="8">
        <v>14</v>
      </c>
      <c r="I84" s="8"/>
      <c r="J84" s="8"/>
      <c r="K84" s="8"/>
      <c r="L84" s="8"/>
      <c r="M84" s="11">
        <v>13</v>
      </c>
      <c r="N84" s="8"/>
      <c r="O84" s="8"/>
      <c r="P84" s="8"/>
      <c r="Q84" s="56" t="s">
        <v>165</v>
      </c>
    </row>
    <row r="85" spans="1:17" ht="12.75">
      <c r="A85" s="42">
        <f t="shared" si="2"/>
        <v>82</v>
      </c>
      <c r="B85" s="29" t="s">
        <v>275</v>
      </c>
      <c r="C85" s="113">
        <f>COUNT(G85:P85)</f>
        <v>2</v>
      </c>
      <c r="D85" s="113">
        <f>SUM(G85:P85)</f>
        <v>27</v>
      </c>
      <c r="E85" s="116">
        <f>D85/C85</f>
        <v>13.5</v>
      </c>
      <c r="F85" s="115"/>
      <c r="G85" s="8">
        <v>14</v>
      </c>
      <c r="H85" s="8">
        <v>13</v>
      </c>
      <c r="I85" s="8"/>
      <c r="J85" s="8"/>
      <c r="K85" s="8"/>
      <c r="L85" s="8"/>
      <c r="M85" s="11"/>
      <c r="N85" s="8"/>
      <c r="O85" s="8"/>
      <c r="P85" s="8"/>
      <c r="Q85" s="56" t="s">
        <v>293</v>
      </c>
    </row>
    <row r="86" spans="1:17" ht="12.75">
      <c r="A86" s="42">
        <f t="shared" si="2"/>
        <v>83</v>
      </c>
      <c r="B86" s="29" t="s">
        <v>73</v>
      </c>
      <c r="C86" s="113">
        <f>COUNT(G86:P86)</f>
        <v>2</v>
      </c>
      <c r="D86" s="113">
        <f>SUM(G86:P86)</f>
        <v>26</v>
      </c>
      <c r="E86" s="116">
        <f>D86/C86</f>
        <v>13</v>
      </c>
      <c r="F86" s="115"/>
      <c r="G86" s="8"/>
      <c r="H86" s="8"/>
      <c r="I86" s="8"/>
      <c r="J86" s="8"/>
      <c r="K86" s="8"/>
      <c r="L86" s="8">
        <v>13</v>
      </c>
      <c r="M86" s="11"/>
      <c r="N86" s="8"/>
      <c r="O86" s="8">
        <v>13</v>
      </c>
      <c r="P86" s="8"/>
      <c r="Q86" s="56" t="s">
        <v>142</v>
      </c>
    </row>
    <row r="87" spans="1:17" ht="12.75">
      <c r="A87" s="42">
        <f t="shared" si="2"/>
        <v>84</v>
      </c>
      <c r="B87" s="29" t="s">
        <v>74</v>
      </c>
      <c r="C87" s="113">
        <f>COUNT(G87:P87)</f>
        <v>2</v>
      </c>
      <c r="D87" s="113">
        <f>SUM(G87:P87)</f>
        <v>25</v>
      </c>
      <c r="E87" s="116">
        <f>D87/C87</f>
        <v>12.5</v>
      </c>
      <c r="F87" s="115"/>
      <c r="G87" s="8"/>
      <c r="H87" s="8"/>
      <c r="I87" s="8"/>
      <c r="J87" s="8"/>
      <c r="K87" s="8"/>
      <c r="L87" s="8"/>
      <c r="M87" s="11"/>
      <c r="N87" s="8">
        <v>11</v>
      </c>
      <c r="O87" s="8">
        <v>14</v>
      </c>
      <c r="P87" s="8"/>
      <c r="Q87" t="s">
        <v>250</v>
      </c>
    </row>
    <row r="88" spans="1:17" ht="12.75">
      <c r="A88" s="42">
        <f t="shared" si="2"/>
        <v>85</v>
      </c>
      <c r="B88" s="29" t="s">
        <v>57</v>
      </c>
      <c r="C88" s="113">
        <f>COUNT(G88:P88)</f>
        <v>2</v>
      </c>
      <c r="D88" s="113">
        <f>SUM(G88:P88)</f>
        <v>25</v>
      </c>
      <c r="E88" s="116">
        <f>D88/C88</f>
        <v>12.5</v>
      </c>
      <c r="F88" s="115"/>
      <c r="G88" s="8"/>
      <c r="H88" s="8"/>
      <c r="I88" s="8"/>
      <c r="J88" s="8"/>
      <c r="K88" s="8"/>
      <c r="L88" s="8"/>
      <c r="M88" s="11">
        <v>14</v>
      </c>
      <c r="N88" s="8"/>
      <c r="O88" s="8">
        <v>11</v>
      </c>
      <c r="P88" s="8"/>
      <c r="Q88" t="s">
        <v>145</v>
      </c>
    </row>
    <row r="89" spans="1:17" ht="12.75">
      <c r="A89" s="42">
        <f t="shared" si="2"/>
        <v>86</v>
      </c>
      <c r="B89" s="29" t="s">
        <v>71</v>
      </c>
      <c r="C89" s="113">
        <f>COUNT(G89:P89)</f>
        <v>2</v>
      </c>
      <c r="D89" s="113">
        <f>SUM(G89:P89)</f>
        <v>25</v>
      </c>
      <c r="E89" s="116">
        <f>D89/C89</f>
        <v>12.5</v>
      </c>
      <c r="F89" s="115"/>
      <c r="G89" s="8"/>
      <c r="H89" s="8">
        <v>13</v>
      </c>
      <c r="I89" s="8"/>
      <c r="J89" s="8"/>
      <c r="K89" s="8"/>
      <c r="L89" s="8"/>
      <c r="M89" s="11"/>
      <c r="N89" s="8"/>
      <c r="O89" s="8">
        <v>12</v>
      </c>
      <c r="P89" s="8"/>
      <c r="Q89" s="56" t="s">
        <v>127</v>
      </c>
    </row>
    <row r="90" spans="1:17" ht="12.75">
      <c r="A90" s="42">
        <f t="shared" si="2"/>
        <v>87</v>
      </c>
      <c r="B90" s="29" t="s">
        <v>76</v>
      </c>
      <c r="C90" s="113">
        <f>COUNT(G90:P90)</f>
        <v>2</v>
      </c>
      <c r="D90" s="113">
        <f>SUM(G90:P90)</f>
        <v>24</v>
      </c>
      <c r="E90" s="116">
        <f>D90/C90</f>
        <v>12</v>
      </c>
      <c r="F90" s="115"/>
      <c r="G90" s="8"/>
      <c r="H90" s="8"/>
      <c r="I90" s="8"/>
      <c r="J90" s="8"/>
      <c r="K90" s="8"/>
      <c r="L90" s="8"/>
      <c r="M90" s="11"/>
      <c r="N90" s="8">
        <v>15</v>
      </c>
      <c r="O90" s="8"/>
      <c r="P90" s="8">
        <v>9</v>
      </c>
      <c r="Q90" s="56" t="s">
        <v>146</v>
      </c>
    </row>
    <row r="91" spans="1:17" ht="12.75">
      <c r="A91" s="42">
        <f t="shared" si="2"/>
        <v>88</v>
      </c>
      <c r="B91" s="29" t="s">
        <v>58</v>
      </c>
      <c r="C91" s="113">
        <f>COUNT(G91:P91)</f>
        <v>2</v>
      </c>
      <c r="D91" s="113">
        <f>SUM(G91:P91)</f>
        <v>24</v>
      </c>
      <c r="E91" s="116">
        <f>D91/C91</f>
        <v>12</v>
      </c>
      <c r="F91" s="115"/>
      <c r="G91" s="8">
        <v>11</v>
      </c>
      <c r="H91" s="8"/>
      <c r="I91" s="8"/>
      <c r="J91" s="8"/>
      <c r="K91" s="8"/>
      <c r="L91" s="8"/>
      <c r="M91" s="11">
        <v>13</v>
      </c>
      <c r="N91" s="8"/>
      <c r="O91" s="8"/>
      <c r="P91" s="8"/>
      <c r="Q91" s="56" t="s">
        <v>162</v>
      </c>
    </row>
    <row r="92" spans="1:17" ht="12.75">
      <c r="A92" s="42">
        <f t="shared" si="2"/>
        <v>89</v>
      </c>
      <c r="B92" s="29" t="s">
        <v>62</v>
      </c>
      <c r="C92" s="113">
        <f>COUNT(G92:P92)</f>
        <v>2</v>
      </c>
      <c r="D92" s="113">
        <f>SUM(G92:P92)</f>
        <v>23</v>
      </c>
      <c r="E92" s="116">
        <f>D92/C92</f>
        <v>11.5</v>
      </c>
      <c r="F92" s="115"/>
      <c r="G92" s="8"/>
      <c r="H92" s="8">
        <v>13</v>
      </c>
      <c r="I92" s="8"/>
      <c r="J92" s="8"/>
      <c r="K92" s="8"/>
      <c r="L92" s="8"/>
      <c r="M92" s="11">
        <v>10</v>
      </c>
      <c r="N92" s="8"/>
      <c r="O92" s="8"/>
      <c r="P92" s="8"/>
      <c r="Q92" s="56" t="s">
        <v>181</v>
      </c>
    </row>
    <row r="93" spans="1:17" ht="12.75">
      <c r="A93" s="42">
        <f t="shared" si="2"/>
        <v>90</v>
      </c>
      <c r="B93" s="54" t="s">
        <v>211</v>
      </c>
      <c r="C93" s="113">
        <f>COUNT(G93:P93)</f>
        <v>2</v>
      </c>
      <c r="D93" s="113">
        <f>SUM(G93:P93)</f>
        <v>23</v>
      </c>
      <c r="E93" s="116">
        <f>D93/C93</f>
        <v>11.5</v>
      </c>
      <c r="F93" s="115"/>
      <c r="G93" s="8"/>
      <c r="H93" s="8">
        <v>14</v>
      </c>
      <c r="I93" s="8"/>
      <c r="J93" s="8">
        <v>9</v>
      </c>
      <c r="K93" s="8"/>
      <c r="L93" s="8"/>
      <c r="M93" s="11"/>
      <c r="N93" s="8"/>
      <c r="O93" s="8"/>
      <c r="P93" s="8"/>
      <c r="Q93" s="56" t="s">
        <v>212</v>
      </c>
    </row>
    <row r="94" spans="1:17" ht="12.75">
      <c r="A94" s="42">
        <f t="shared" si="2"/>
        <v>91</v>
      </c>
      <c r="B94" s="54" t="s">
        <v>314</v>
      </c>
      <c r="C94" s="113">
        <f>COUNT(G94:P94)</f>
        <v>1</v>
      </c>
      <c r="D94" s="113">
        <f>SUM(G94:P94)</f>
        <v>22</v>
      </c>
      <c r="E94" s="116">
        <f>D94/C94</f>
        <v>22</v>
      </c>
      <c r="F94" s="112">
        <v>4140</v>
      </c>
      <c r="G94" s="109">
        <v>22</v>
      </c>
      <c r="H94" s="8"/>
      <c r="I94" s="8"/>
      <c r="J94" s="8"/>
      <c r="K94" s="8"/>
      <c r="L94" s="8"/>
      <c r="M94" s="11"/>
      <c r="N94" s="8"/>
      <c r="O94" s="8"/>
      <c r="P94" s="8"/>
      <c r="Q94" t="s">
        <v>341</v>
      </c>
    </row>
    <row r="95" spans="1:17" ht="12.75">
      <c r="A95" s="42">
        <f t="shared" si="2"/>
        <v>92</v>
      </c>
      <c r="B95" s="54" t="s">
        <v>322</v>
      </c>
      <c r="C95" s="113">
        <f>COUNT(G95:P95)</f>
        <v>1</v>
      </c>
      <c r="D95" s="113">
        <f>SUM(G95:P95)</f>
        <v>21</v>
      </c>
      <c r="E95" s="116">
        <f>D95/C95</f>
        <v>21</v>
      </c>
      <c r="F95" s="115"/>
      <c r="G95" s="8">
        <v>21</v>
      </c>
      <c r="H95" s="8"/>
      <c r="I95" s="8"/>
      <c r="J95" s="8"/>
      <c r="K95" s="8"/>
      <c r="L95" s="8"/>
      <c r="M95" s="11"/>
      <c r="N95" s="8"/>
      <c r="O95" s="8"/>
      <c r="P95" s="8"/>
      <c r="Q95" t="s">
        <v>342</v>
      </c>
    </row>
    <row r="96" spans="1:17" ht="12.75">
      <c r="A96" s="42">
        <f t="shared" si="2"/>
        <v>93</v>
      </c>
      <c r="B96" s="54" t="s">
        <v>323</v>
      </c>
      <c r="C96" s="113">
        <f>COUNT(G96:P96)</f>
        <v>1</v>
      </c>
      <c r="D96" s="113">
        <f>SUM(G96:P96)</f>
        <v>21</v>
      </c>
      <c r="E96" s="116">
        <f>D96/C96</f>
        <v>21</v>
      </c>
      <c r="F96" s="115">
        <v>776</v>
      </c>
      <c r="G96" s="8">
        <v>21</v>
      </c>
      <c r="H96" s="8"/>
      <c r="I96" s="8"/>
      <c r="J96" s="8"/>
      <c r="K96" s="8"/>
      <c r="L96" s="8"/>
      <c r="M96" s="11"/>
      <c r="N96" s="8"/>
      <c r="O96" s="8"/>
      <c r="P96" s="8"/>
      <c r="Q96" t="s">
        <v>343</v>
      </c>
    </row>
    <row r="97" spans="1:17" ht="12.75">
      <c r="A97" s="51">
        <f t="shared" si="2"/>
        <v>94</v>
      </c>
      <c r="B97" s="106" t="s">
        <v>324</v>
      </c>
      <c r="C97" s="113">
        <f>COUNT(G97:P97)</f>
        <v>1</v>
      </c>
      <c r="D97" s="113">
        <f>SUM(G97:P97)</f>
        <v>20</v>
      </c>
      <c r="E97" s="118">
        <f>D97/C97</f>
        <v>20</v>
      </c>
      <c r="F97" s="119"/>
      <c r="G97" s="52">
        <v>20</v>
      </c>
      <c r="H97" s="52"/>
      <c r="I97" s="52"/>
      <c r="J97" s="52"/>
      <c r="K97" s="52"/>
      <c r="L97" s="52"/>
      <c r="M97" s="53"/>
      <c r="N97" s="52"/>
      <c r="O97" s="52"/>
      <c r="P97" s="52"/>
      <c r="Q97" s="56" t="s">
        <v>344</v>
      </c>
    </row>
    <row r="98" spans="1:20" ht="12.75">
      <c r="A98" s="8">
        <f t="shared" si="2"/>
        <v>95</v>
      </c>
      <c r="B98" s="34" t="s">
        <v>325</v>
      </c>
      <c r="C98" s="113">
        <f>COUNT(G98:P98)</f>
        <v>1</v>
      </c>
      <c r="D98" s="113">
        <f>SUM(G98:P98)</f>
        <v>20</v>
      </c>
      <c r="E98" s="116">
        <f>D98/C98</f>
        <v>20</v>
      </c>
      <c r="F98" s="115"/>
      <c r="G98" s="8">
        <v>20</v>
      </c>
      <c r="H98" s="8"/>
      <c r="I98" s="8"/>
      <c r="J98" s="8"/>
      <c r="K98" s="8"/>
      <c r="L98" s="8"/>
      <c r="M98" s="11"/>
      <c r="N98" s="8"/>
      <c r="O98" s="8"/>
      <c r="P98" s="8"/>
      <c r="Q98" s="56" t="s">
        <v>345</v>
      </c>
      <c r="R98" s="15"/>
      <c r="S98" s="15"/>
      <c r="T98" s="15"/>
    </row>
    <row r="99" spans="1:20" ht="12.75">
      <c r="A99" s="8">
        <f t="shared" si="2"/>
        <v>96</v>
      </c>
      <c r="B99" s="34" t="s">
        <v>195</v>
      </c>
      <c r="C99" s="113">
        <f>COUNT(G99:P99)</f>
        <v>1</v>
      </c>
      <c r="D99" s="113">
        <f>SUM(G99:P99)</f>
        <v>19</v>
      </c>
      <c r="E99" s="116">
        <f>D99/C99</f>
        <v>19</v>
      </c>
      <c r="F99" s="115"/>
      <c r="G99" s="8"/>
      <c r="H99" s="8"/>
      <c r="I99" s="8"/>
      <c r="J99" s="8">
        <v>19</v>
      </c>
      <c r="K99" s="8"/>
      <c r="L99" s="8"/>
      <c r="M99" s="11"/>
      <c r="N99" s="8"/>
      <c r="O99" s="8"/>
      <c r="P99" s="8"/>
      <c r="Q99" s="56" t="s">
        <v>230</v>
      </c>
      <c r="R99" s="15"/>
      <c r="S99" s="15"/>
      <c r="T99" s="15"/>
    </row>
    <row r="100" spans="1:20" ht="12.75">
      <c r="A100" s="8">
        <f t="shared" si="2"/>
        <v>97</v>
      </c>
      <c r="B100" s="34" t="s">
        <v>238</v>
      </c>
      <c r="C100" s="113">
        <f>COUNT(G100:P100)</f>
        <v>1</v>
      </c>
      <c r="D100" s="113">
        <f>SUM(G100:P100)</f>
        <v>19</v>
      </c>
      <c r="E100" s="116">
        <f>D100/C100</f>
        <v>19</v>
      </c>
      <c r="F100" s="115"/>
      <c r="G100" s="8"/>
      <c r="H100" s="8"/>
      <c r="I100" s="8">
        <v>19</v>
      </c>
      <c r="J100" s="8"/>
      <c r="K100" s="8"/>
      <c r="L100" s="8"/>
      <c r="M100" s="11"/>
      <c r="N100" s="8"/>
      <c r="O100" s="8"/>
      <c r="P100" s="8"/>
      <c r="Q100" s="56" t="s">
        <v>245</v>
      </c>
      <c r="R100" s="15"/>
      <c r="S100" s="15"/>
      <c r="T100" s="15"/>
    </row>
    <row r="101" spans="1:20" ht="12.75">
      <c r="A101" s="8">
        <f aca="true" t="shared" si="3" ref="A101:A164">A100+1</f>
        <v>98</v>
      </c>
      <c r="B101" s="8" t="s">
        <v>92</v>
      </c>
      <c r="C101" s="113">
        <f>COUNT(G101:P101)</f>
        <v>2</v>
      </c>
      <c r="D101" s="113">
        <f>SUM(G101:P101)</f>
        <v>19</v>
      </c>
      <c r="E101" s="116">
        <f>D101/C101</f>
        <v>9.5</v>
      </c>
      <c r="F101" s="115"/>
      <c r="G101" s="8"/>
      <c r="H101" s="8">
        <v>10</v>
      </c>
      <c r="I101" s="8"/>
      <c r="J101" s="8"/>
      <c r="K101" s="8"/>
      <c r="L101" s="8"/>
      <c r="M101" s="11"/>
      <c r="N101" s="8"/>
      <c r="O101" s="8"/>
      <c r="P101" s="8">
        <v>9</v>
      </c>
      <c r="Q101" s="56" t="s">
        <v>249</v>
      </c>
      <c r="R101" s="15"/>
      <c r="S101" s="15"/>
      <c r="T101" s="15"/>
    </row>
    <row r="102" spans="1:20" ht="12.75">
      <c r="A102" s="8">
        <f t="shared" si="3"/>
        <v>99</v>
      </c>
      <c r="B102" s="8" t="s">
        <v>259</v>
      </c>
      <c r="C102" s="113">
        <f>COUNT(G102:P102)</f>
        <v>1</v>
      </c>
      <c r="D102" s="113">
        <f>SUM(G102:P102)</f>
        <v>19</v>
      </c>
      <c r="E102" s="116">
        <f>D102/C102</f>
        <v>19</v>
      </c>
      <c r="F102" s="115"/>
      <c r="G102" s="8"/>
      <c r="H102" s="8">
        <v>19</v>
      </c>
      <c r="I102" s="8"/>
      <c r="J102" s="8"/>
      <c r="K102" s="8"/>
      <c r="L102" s="8"/>
      <c r="M102" s="11"/>
      <c r="N102" s="8"/>
      <c r="O102" s="8"/>
      <c r="P102" s="8"/>
      <c r="Q102" t="s">
        <v>306</v>
      </c>
      <c r="R102" s="15"/>
      <c r="S102" s="15"/>
      <c r="T102" s="15"/>
    </row>
    <row r="103" spans="1:20" ht="12.75">
      <c r="A103" s="8">
        <f t="shared" si="3"/>
        <v>100</v>
      </c>
      <c r="B103" s="34" t="s">
        <v>326</v>
      </c>
      <c r="C103" s="113">
        <f>COUNT(G103:P103)</f>
        <v>1</v>
      </c>
      <c r="D103" s="113">
        <f>SUM(G103:P103)</f>
        <v>19</v>
      </c>
      <c r="E103" s="116">
        <f>D103/C103</f>
        <v>19</v>
      </c>
      <c r="F103" s="115"/>
      <c r="G103" s="8">
        <v>19</v>
      </c>
      <c r="H103" s="8"/>
      <c r="I103" s="8"/>
      <c r="J103" s="8"/>
      <c r="K103" s="8"/>
      <c r="L103" s="8"/>
      <c r="M103" s="11"/>
      <c r="N103" s="8"/>
      <c r="O103" s="8"/>
      <c r="P103" s="8"/>
      <c r="Q103" t="s">
        <v>346</v>
      </c>
      <c r="R103" s="15"/>
      <c r="S103" s="15"/>
      <c r="T103" s="15"/>
    </row>
    <row r="104" spans="1:17" ht="12.75">
      <c r="A104" s="8">
        <f t="shared" si="3"/>
        <v>101</v>
      </c>
      <c r="B104" s="34" t="s">
        <v>327</v>
      </c>
      <c r="C104" s="113">
        <f>COUNT(G104:P104)</f>
        <v>1</v>
      </c>
      <c r="D104" s="113">
        <f>SUM(G104:P104)</f>
        <v>19</v>
      </c>
      <c r="E104" s="116">
        <f>D104/C104</f>
        <v>19</v>
      </c>
      <c r="F104" s="115"/>
      <c r="G104" s="8">
        <v>19</v>
      </c>
      <c r="H104" s="8"/>
      <c r="I104" s="8"/>
      <c r="J104" s="8"/>
      <c r="K104" s="8"/>
      <c r="L104" s="8"/>
      <c r="M104" s="11"/>
      <c r="N104" s="8"/>
      <c r="O104" s="8"/>
      <c r="P104" s="8"/>
      <c r="Q104" s="56" t="s">
        <v>347</v>
      </c>
    </row>
    <row r="105" spans="1:17" ht="12.75">
      <c r="A105" s="8">
        <f t="shared" si="3"/>
        <v>102</v>
      </c>
      <c r="B105" s="34" t="s">
        <v>328</v>
      </c>
      <c r="C105" s="113">
        <f>COUNT(G105:P105)</f>
        <v>1</v>
      </c>
      <c r="D105" s="113">
        <f>SUM(G105:P105)</f>
        <v>19</v>
      </c>
      <c r="E105" s="116">
        <f>D105/C105</f>
        <v>19</v>
      </c>
      <c r="F105" s="115"/>
      <c r="G105" s="8">
        <v>19</v>
      </c>
      <c r="H105" s="8"/>
      <c r="I105" s="8"/>
      <c r="J105" s="8"/>
      <c r="K105" s="8"/>
      <c r="L105" s="8"/>
      <c r="M105" s="11"/>
      <c r="N105" s="8"/>
      <c r="O105" s="8"/>
      <c r="P105" s="8"/>
      <c r="Q105" s="56" t="s">
        <v>348</v>
      </c>
    </row>
    <row r="106" spans="1:17" ht="12.75">
      <c r="A106" s="8">
        <f t="shared" si="3"/>
        <v>103</v>
      </c>
      <c r="B106" s="34" t="s">
        <v>196</v>
      </c>
      <c r="C106" s="113">
        <f>COUNT(G106:P106)</f>
        <v>1</v>
      </c>
      <c r="D106" s="113">
        <f>SUM(G106:P106)</f>
        <v>18</v>
      </c>
      <c r="E106" s="116">
        <f>D106/C106</f>
        <v>18</v>
      </c>
      <c r="F106" s="115"/>
      <c r="G106" s="8"/>
      <c r="H106" s="8"/>
      <c r="I106" s="8"/>
      <c r="J106" s="8">
        <v>18</v>
      </c>
      <c r="K106" s="8"/>
      <c r="L106" s="8"/>
      <c r="M106" s="11"/>
      <c r="N106" s="8"/>
      <c r="O106" s="8"/>
      <c r="P106" s="8"/>
      <c r="Q106" t="s">
        <v>229</v>
      </c>
    </row>
    <row r="107" spans="1:17" ht="12.75">
      <c r="A107" s="8">
        <f t="shared" si="3"/>
        <v>104</v>
      </c>
      <c r="B107" s="34" t="s">
        <v>197</v>
      </c>
      <c r="C107" s="113">
        <f>COUNT(G107:P107)</f>
        <v>1</v>
      </c>
      <c r="D107" s="113">
        <f>SUM(G107:P107)</f>
        <v>18</v>
      </c>
      <c r="E107" s="116">
        <f>D107/C107</f>
        <v>18</v>
      </c>
      <c r="F107" s="115"/>
      <c r="G107" s="8"/>
      <c r="H107" s="8"/>
      <c r="I107" s="8"/>
      <c r="J107" s="8">
        <v>18</v>
      </c>
      <c r="K107" s="8"/>
      <c r="L107" s="8"/>
      <c r="M107" s="11"/>
      <c r="N107" s="8"/>
      <c r="O107" s="8"/>
      <c r="P107" s="8"/>
      <c r="Q107" t="s">
        <v>228</v>
      </c>
    </row>
    <row r="108" spans="1:17" ht="12.75">
      <c r="A108" s="8">
        <f t="shared" si="3"/>
        <v>105</v>
      </c>
      <c r="B108" s="34" t="s">
        <v>329</v>
      </c>
      <c r="C108" s="113">
        <f>COUNT(G108:P108)</f>
        <v>1</v>
      </c>
      <c r="D108" s="113">
        <f>SUM(G108:P108)</f>
        <v>18</v>
      </c>
      <c r="E108" s="116">
        <f>D108/C108</f>
        <v>18</v>
      </c>
      <c r="F108" s="115"/>
      <c r="G108" s="8">
        <v>18</v>
      </c>
      <c r="H108" s="8"/>
      <c r="I108" s="8"/>
      <c r="J108" s="8"/>
      <c r="K108" s="8"/>
      <c r="L108" s="8"/>
      <c r="M108" s="11"/>
      <c r="N108" s="8"/>
      <c r="O108" s="8"/>
      <c r="P108" s="8"/>
      <c r="Q108" s="56" t="s">
        <v>349</v>
      </c>
    </row>
    <row r="109" spans="1:17" ht="12.75">
      <c r="A109" s="8">
        <f t="shared" si="3"/>
        <v>106</v>
      </c>
      <c r="B109" s="34" t="s">
        <v>330</v>
      </c>
      <c r="C109" s="113">
        <f>COUNT(G109:P109)</f>
        <v>1</v>
      </c>
      <c r="D109" s="113">
        <f>SUM(G109:P109)</f>
        <v>18</v>
      </c>
      <c r="E109" s="116">
        <f>D109/C109</f>
        <v>18</v>
      </c>
      <c r="F109" s="115"/>
      <c r="G109" s="8">
        <v>18</v>
      </c>
      <c r="H109" s="8"/>
      <c r="I109" s="8"/>
      <c r="J109" s="8"/>
      <c r="K109" s="8"/>
      <c r="L109" s="8"/>
      <c r="M109" s="11"/>
      <c r="N109" s="8"/>
      <c r="O109" s="8"/>
      <c r="P109" s="8"/>
      <c r="Q109" s="56" t="s">
        <v>350</v>
      </c>
    </row>
    <row r="110" spans="1:17" ht="12.75">
      <c r="A110" s="8">
        <f t="shared" si="3"/>
        <v>107</v>
      </c>
      <c r="B110" s="34" t="s">
        <v>199</v>
      </c>
      <c r="C110" s="113">
        <f>COUNT(G110:P110)</f>
        <v>1</v>
      </c>
      <c r="D110" s="113">
        <f>SUM(G110:P110)</f>
        <v>17</v>
      </c>
      <c r="E110" s="116">
        <f>D110/C110</f>
        <v>17</v>
      </c>
      <c r="F110" s="115"/>
      <c r="G110" s="8"/>
      <c r="H110" s="8"/>
      <c r="I110" s="8"/>
      <c r="J110" s="8">
        <v>17</v>
      </c>
      <c r="K110" s="8"/>
      <c r="L110" s="8"/>
      <c r="M110" s="11"/>
      <c r="N110" s="8"/>
      <c r="O110" s="8"/>
      <c r="P110" s="8"/>
      <c r="Q110" s="56" t="s">
        <v>226</v>
      </c>
    </row>
    <row r="111" spans="1:17" ht="12.75">
      <c r="A111" s="8">
        <f t="shared" si="3"/>
        <v>108</v>
      </c>
      <c r="B111" s="34" t="s">
        <v>225</v>
      </c>
      <c r="C111" s="113">
        <f>COUNT(G111:P111)</f>
        <v>1</v>
      </c>
      <c r="D111" s="113">
        <f>SUM(G111:P111)</f>
        <v>17</v>
      </c>
      <c r="E111" s="116">
        <f>D111/C111</f>
        <v>17</v>
      </c>
      <c r="F111" s="115"/>
      <c r="G111" s="8"/>
      <c r="H111" s="8"/>
      <c r="I111" s="8"/>
      <c r="J111" s="8">
        <v>17</v>
      </c>
      <c r="K111" s="8"/>
      <c r="L111" s="8"/>
      <c r="M111" s="11"/>
      <c r="N111" s="8"/>
      <c r="O111" s="8"/>
      <c r="P111" s="8"/>
      <c r="Q111" s="56" t="s">
        <v>224</v>
      </c>
    </row>
    <row r="112" spans="1:17" ht="12.75">
      <c r="A112" s="8">
        <f t="shared" si="3"/>
        <v>109</v>
      </c>
      <c r="B112" s="8" t="s">
        <v>263</v>
      </c>
      <c r="C112" s="113">
        <f>COUNT(G112:P112)</f>
        <v>1</v>
      </c>
      <c r="D112" s="113">
        <f>SUM(G112:P112)</f>
        <v>17</v>
      </c>
      <c r="E112" s="116">
        <f>D112/C112</f>
        <v>17</v>
      </c>
      <c r="F112" s="115"/>
      <c r="G112" s="8"/>
      <c r="H112" s="8">
        <v>17</v>
      </c>
      <c r="I112" s="8"/>
      <c r="J112" s="8"/>
      <c r="K112" s="8"/>
      <c r="L112" s="8"/>
      <c r="M112" s="11"/>
      <c r="N112" s="8"/>
      <c r="O112" s="8"/>
      <c r="P112" s="8"/>
      <c r="Q112" s="56" t="s">
        <v>299</v>
      </c>
    </row>
    <row r="113" spans="1:17" ht="12.75">
      <c r="A113" s="8">
        <f t="shared" si="3"/>
        <v>110</v>
      </c>
      <c r="B113" s="8" t="s">
        <v>265</v>
      </c>
      <c r="C113" s="113">
        <f>COUNT(G113:P113)</f>
        <v>1</v>
      </c>
      <c r="D113" s="113">
        <f>SUM(G113:P113)</f>
        <v>17</v>
      </c>
      <c r="E113" s="116">
        <f>D113/C113</f>
        <v>17</v>
      </c>
      <c r="F113" s="115"/>
      <c r="G113" s="8"/>
      <c r="H113" s="8">
        <v>17</v>
      </c>
      <c r="I113" s="8"/>
      <c r="J113" s="8"/>
      <c r="K113" s="8"/>
      <c r="L113" s="8"/>
      <c r="M113" s="11"/>
      <c r="N113" s="8"/>
      <c r="O113" s="8"/>
      <c r="P113" s="8"/>
      <c r="Q113" t="s">
        <v>298</v>
      </c>
    </row>
    <row r="114" spans="1:17" ht="12.75">
      <c r="A114" s="8">
        <f t="shared" si="3"/>
        <v>111</v>
      </c>
      <c r="B114" s="34" t="s">
        <v>331</v>
      </c>
      <c r="C114" s="113">
        <f>COUNT(G114:P114)</f>
        <v>1</v>
      </c>
      <c r="D114" s="113">
        <f>SUM(G114:P114)</f>
        <v>17</v>
      </c>
      <c r="E114" s="116">
        <f>D114/C114</f>
        <v>17</v>
      </c>
      <c r="F114" s="115"/>
      <c r="G114" s="8">
        <v>17</v>
      </c>
      <c r="H114" s="8"/>
      <c r="I114" s="8"/>
      <c r="J114" s="8"/>
      <c r="K114" s="8"/>
      <c r="L114" s="8"/>
      <c r="M114" s="11"/>
      <c r="N114" s="8"/>
      <c r="O114" s="8"/>
      <c r="P114" s="8"/>
      <c r="Q114" t="s">
        <v>123</v>
      </c>
    </row>
    <row r="115" spans="1:17" ht="12.75">
      <c r="A115" s="8">
        <f t="shared" si="3"/>
        <v>112</v>
      </c>
      <c r="B115" s="8" t="s">
        <v>100</v>
      </c>
      <c r="C115" s="113">
        <f>COUNT(G115:P115)</f>
        <v>1</v>
      </c>
      <c r="D115" s="113">
        <f>SUM(G115:P115)</f>
        <v>16</v>
      </c>
      <c r="E115" s="116">
        <f>D115/C115</f>
        <v>16</v>
      </c>
      <c r="F115" s="115"/>
      <c r="G115" s="8"/>
      <c r="H115" s="8"/>
      <c r="I115" s="8"/>
      <c r="J115" s="8"/>
      <c r="K115" s="8">
        <v>16</v>
      </c>
      <c r="L115" s="8"/>
      <c r="M115" s="11"/>
      <c r="N115" s="8"/>
      <c r="O115" s="8"/>
      <c r="P115" s="8"/>
      <c r="Q115" t="s">
        <v>154</v>
      </c>
    </row>
    <row r="116" spans="1:17" ht="12.75">
      <c r="A116" s="8">
        <f t="shared" si="3"/>
        <v>113</v>
      </c>
      <c r="B116" s="8" t="s">
        <v>102</v>
      </c>
      <c r="C116" s="113">
        <f>COUNT(G116:P116)</f>
        <v>1</v>
      </c>
      <c r="D116" s="113">
        <f>SUM(G116:P116)</f>
        <v>16</v>
      </c>
      <c r="E116" s="116">
        <f>D116/C116</f>
        <v>16</v>
      </c>
      <c r="F116" s="115"/>
      <c r="G116" s="8"/>
      <c r="H116" s="8"/>
      <c r="I116" s="8"/>
      <c r="J116" s="8"/>
      <c r="K116" s="8">
        <v>16</v>
      </c>
      <c r="L116" s="8"/>
      <c r="M116" s="11"/>
      <c r="N116" s="8"/>
      <c r="O116" s="8"/>
      <c r="P116" s="8"/>
      <c r="Q116" t="s">
        <v>156</v>
      </c>
    </row>
    <row r="117" spans="1:17" ht="12.75">
      <c r="A117" s="8">
        <f t="shared" si="3"/>
        <v>114</v>
      </c>
      <c r="B117" s="8" t="s">
        <v>104</v>
      </c>
      <c r="C117" s="113">
        <f>COUNT(G117:P117)</f>
        <v>1</v>
      </c>
      <c r="D117" s="113">
        <f>SUM(G117:P117)</f>
        <v>16</v>
      </c>
      <c r="E117" s="116">
        <f>D117/C117</f>
        <v>16</v>
      </c>
      <c r="F117" s="115"/>
      <c r="G117" s="8"/>
      <c r="H117" s="8"/>
      <c r="I117" s="8"/>
      <c r="J117" s="8"/>
      <c r="K117" s="8">
        <v>16</v>
      </c>
      <c r="L117" s="8"/>
      <c r="M117" s="11"/>
      <c r="N117" s="8"/>
      <c r="O117" s="8"/>
      <c r="P117" s="8"/>
      <c r="Q117" s="56" t="s">
        <v>158</v>
      </c>
    </row>
    <row r="118" spans="1:17" ht="12.75">
      <c r="A118" s="8">
        <f t="shared" si="3"/>
        <v>115</v>
      </c>
      <c r="B118" s="8" t="s">
        <v>105</v>
      </c>
      <c r="C118" s="113">
        <f>COUNT(G118:P118)</f>
        <v>1</v>
      </c>
      <c r="D118" s="113">
        <f>SUM(G118:P118)</f>
        <v>16</v>
      </c>
      <c r="E118" s="116">
        <f>D118/C118</f>
        <v>16</v>
      </c>
      <c r="F118" s="115"/>
      <c r="G118" s="8"/>
      <c r="H118" s="8"/>
      <c r="I118" s="8"/>
      <c r="J118" s="8"/>
      <c r="K118" s="8">
        <v>16</v>
      </c>
      <c r="L118" s="8"/>
      <c r="M118" s="11"/>
      <c r="N118" s="8"/>
      <c r="O118" s="8"/>
      <c r="P118" s="8"/>
      <c r="Q118" s="56" t="s">
        <v>159</v>
      </c>
    </row>
    <row r="119" spans="1:17" ht="12.75">
      <c r="A119" s="8">
        <f t="shared" si="3"/>
        <v>116</v>
      </c>
      <c r="B119" s="34" t="s">
        <v>200</v>
      </c>
      <c r="C119" s="113">
        <f>COUNT(G119:P119)</f>
        <v>1</v>
      </c>
      <c r="D119" s="113">
        <f>SUM(G119:P119)</f>
        <v>16</v>
      </c>
      <c r="E119" s="116">
        <f>D119/C119</f>
        <v>16</v>
      </c>
      <c r="F119" s="115"/>
      <c r="G119" s="8"/>
      <c r="H119" s="8"/>
      <c r="I119" s="8"/>
      <c r="J119" s="8">
        <v>16</v>
      </c>
      <c r="K119" s="8"/>
      <c r="L119" s="8"/>
      <c r="M119" s="11"/>
      <c r="N119" s="8"/>
      <c r="O119" s="8"/>
      <c r="P119" s="8"/>
      <c r="Q119" s="56" t="s">
        <v>223</v>
      </c>
    </row>
    <row r="120" spans="1:17" ht="12.75">
      <c r="A120" s="8">
        <f t="shared" si="3"/>
        <v>117</v>
      </c>
      <c r="B120" s="34" t="s">
        <v>332</v>
      </c>
      <c r="C120" s="113">
        <f>COUNT(G120:P120)</f>
        <v>1</v>
      </c>
      <c r="D120" s="113">
        <f>SUM(G120:P120)</f>
        <v>16</v>
      </c>
      <c r="E120" s="116">
        <f>D120/C120</f>
        <v>16</v>
      </c>
      <c r="F120" s="115"/>
      <c r="G120" s="8">
        <v>16</v>
      </c>
      <c r="H120" s="8"/>
      <c r="I120" s="8"/>
      <c r="J120" s="8"/>
      <c r="K120" s="8"/>
      <c r="L120" s="8"/>
      <c r="M120" s="11"/>
      <c r="N120" s="8"/>
      <c r="O120" s="8"/>
      <c r="P120" s="8"/>
      <c r="Q120" s="56" t="s">
        <v>351</v>
      </c>
    </row>
    <row r="121" spans="1:17" ht="12.75">
      <c r="A121" s="8">
        <f t="shared" si="3"/>
        <v>118</v>
      </c>
      <c r="B121" s="34" t="s">
        <v>333</v>
      </c>
      <c r="C121" s="113">
        <f>COUNT(G121:P121)</f>
        <v>1</v>
      </c>
      <c r="D121" s="113">
        <f>SUM(G121:P121)</f>
        <v>16</v>
      </c>
      <c r="E121" s="116">
        <f>D121/C121</f>
        <v>16</v>
      </c>
      <c r="F121" s="115"/>
      <c r="G121" s="8">
        <v>16</v>
      </c>
      <c r="H121" s="8"/>
      <c r="I121" s="8"/>
      <c r="J121" s="8"/>
      <c r="K121" s="8"/>
      <c r="L121" s="8"/>
      <c r="M121" s="11"/>
      <c r="N121" s="8"/>
      <c r="O121" s="8"/>
      <c r="P121" s="8"/>
      <c r="Q121" s="56" t="s">
        <v>352</v>
      </c>
    </row>
    <row r="122" spans="1:17" ht="12.75">
      <c r="A122" s="52">
        <f t="shared" si="3"/>
        <v>119</v>
      </c>
      <c r="B122" s="52" t="s">
        <v>88</v>
      </c>
      <c r="C122" s="113">
        <f>COUNT(G122:P122)</f>
        <v>1</v>
      </c>
      <c r="D122" s="113">
        <f>SUM(G122:P122)</f>
        <v>15</v>
      </c>
      <c r="E122" s="118">
        <f>D122/C122</f>
        <v>15</v>
      </c>
      <c r="F122" s="119"/>
      <c r="G122" s="52"/>
      <c r="H122" s="52"/>
      <c r="I122" s="52"/>
      <c r="J122" s="52"/>
      <c r="K122" s="52"/>
      <c r="L122" s="52"/>
      <c r="M122" s="53"/>
      <c r="N122" s="52"/>
      <c r="O122" s="52"/>
      <c r="P122" s="52">
        <v>15</v>
      </c>
      <c r="Q122" t="s">
        <v>301</v>
      </c>
    </row>
    <row r="123" spans="1:17" ht="12.75">
      <c r="A123" s="8">
        <f t="shared" si="3"/>
        <v>120</v>
      </c>
      <c r="B123" s="34" t="s">
        <v>203</v>
      </c>
      <c r="C123" s="113">
        <f>COUNT(G123:P123)</f>
        <v>1</v>
      </c>
      <c r="D123" s="113">
        <f>SUM(G123:P123)</f>
        <v>15</v>
      </c>
      <c r="E123" s="116">
        <f>D123/C123</f>
        <v>15</v>
      </c>
      <c r="F123" s="115"/>
      <c r="G123" s="8"/>
      <c r="H123" s="8"/>
      <c r="I123" s="8"/>
      <c r="J123" s="8">
        <v>15</v>
      </c>
      <c r="K123" s="8"/>
      <c r="L123" s="8"/>
      <c r="M123" s="11"/>
      <c r="N123" s="8"/>
      <c r="O123" s="8"/>
      <c r="P123" s="8"/>
      <c r="Q123" t="s">
        <v>220</v>
      </c>
    </row>
    <row r="124" spans="1:17" ht="12.75">
      <c r="A124" s="8">
        <f t="shared" si="3"/>
        <v>121</v>
      </c>
      <c r="B124" s="34" t="s">
        <v>205</v>
      </c>
      <c r="C124" s="113">
        <f>COUNT(G124:P124)</f>
        <v>1</v>
      </c>
      <c r="D124" s="113">
        <f>SUM(G124:P124)</f>
        <v>15</v>
      </c>
      <c r="E124" s="116">
        <f>D124/C124</f>
        <v>15</v>
      </c>
      <c r="F124" s="115"/>
      <c r="G124" s="8"/>
      <c r="H124" s="8"/>
      <c r="I124" s="8"/>
      <c r="J124" s="8">
        <v>15</v>
      </c>
      <c r="K124" s="8"/>
      <c r="L124" s="8"/>
      <c r="M124" s="11"/>
      <c r="N124" s="8"/>
      <c r="O124" s="8"/>
      <c r="P124" s="8"/>
      <c r="Q124" t="s">
        <v>218</v>
      </c>
    </row>
    <row r="125" spans="1:17" ht="12.75">
      <c r="A125" s="8">
        <f t="shared" si="3"/>
        <v>122</v>
      </c>
      <c r="B125" s="34" t="s">
        <v>334</v>
      </c>
      <c r="C125" s="113">
        <f>COUNT(G125:P125)</f>
        <v>1</v>
      </c>
      <c r="D125" s="113">
        <f>SUM(G125:P125)</f>
        <v>15</v>
      </c>
      <c r="E125" s="116">
        <f>D125/C125</f>
        <v>15</v>
      </c>
      <c r="F125" s="115"/>
      <c r="G125" s="8">
        <v>15</v>
      </c>
      <c r="H125" s="8"/>
      <c r="I125" s="8"/>
      <c r="J125" s="8"/>
      <c r="K125" s="8"/>
      <c r="L125" s="8"/>
      <c r="M125" s="11"/>
      <c r="N125" s="8"/>
      <c r="O125" s="8"/>
      <c r="P125" s="8"/>
      <c r="Q125" s="56" t="s">
        <v>335</v>
      </c>
    </row>
    <row r="126" spans="1:17" ht="12.75">
      <c r="A126" s="8">
        <f t="shared" si="3"/>
        <v>123</v>
      </c>
      <c r="B126" s="34" t="s">
        <v>336</v>
      </c>
      <c r="C126" s="113">
        <f>COUNT(G126:P126)</f>
        <v>1</v>
      </c>
      <c r="D126" s="113">
        <f>SUM(G126:P126)</f>
        <v>15</v>
      </c>
      <c r="E126" s="116">
        <f>D126/C126</f>
        <v>15</v>
      </c>
      <c r="F126" s="115"/>
      <c r="G126" s="8">
        <v>15</v>
      </c>
      <c r="H126" s="8"/>
      <c r="I126" s="8"/>
      <c r="J126" s="8"/>
      <c r="K126" s="8"/>
      <c r="L126" s="8"/>
      <c r="M126" s="11"/>
      <c r="N126" s="8"/>
      <c r="O126" s="8"/>
      <c r="P126" s="8"/>
      <c r="Q126" s="56" t="s">
        <v>353</v>
      </c>
    </row>
    <row r="127" spans="1:17" ht="12.75">
      <c r="A127" s="8">
        <f t="shared" si="3"/>
        <v>124</v>
      </c>
      <c r="B127" s="34" t="s">
        <v>337</v>
      </c>
      <c r="C127" s="113">
        <f>COUNT(G127:P127)</f>
        <v>1</v>
      </c>
      <c r="D127" s="113">
        <f>SUM(G127:P127)</f>
        <v>15</v>
      </c>
      <c r="E127" s="116">
        <f>D127/C127</f>
        <v>15</v>
      </c>
      <c r="F127" s="115"/>
      <c r="G127" s="8">
        <v>15</v>
      </c>
      <c r="H127" s="8"/>
      <c r="I127" s="8"/>
      <c r="J127" s="8"/>
      <c r="K127" s="8"/>
      <c r="L127" s="8"/>
      <c r="M127" s="11"/>
      <c r="N127" s="8"/>
      <c r="O127" s="8"/>
      <c r="P127" s="8"/>
      <c r="Q127" s="56" t="s">
        <v>354</v>
      </c>
    </row>
    <row r="128" spans="1:17" ht="12.75">
      <c r="A128" s="8">
        <f t="shared" si="3"/>
        <v>125</v>
      </c>
      <c r="B128" s="8" t="s">
        <v>72</v>
      </c>
      <c r="C128" s="113">
        <f>COUNT(G128:P128)</f>
        <v>1</v>
      </c>
      <c r="D128" s="113">
        <f>SUM(G128:P128)</f>
        <v>14</v>
      </c>
      <c r="E128" s="116">
        <f>D128/C128</f>
        <v>14</v>
      </c>
      <c r="F128" s="115"/>
      <c r="G128" s="8"/>
      <c r="H128" s="8"/>
      <c r="I128" s="8"/>
      <c r="J128" s="8"/>
      <c r="K128" s="8"/>
      <c r="L128" s="8"/>
      <c r="M128" s="11"/>
      <c r="N128" s="8"/>
      <c r="O128" s="8">
        <v>14</v>
      </c>
      <c r="P128" s="8"/>
      <c r="Q128" s="56" t="s">
        <v>160</v>
      </c>
    </row>
    <row r="129" spans="1:17" ht="12.75">
      <c r="A129" s="8">
        <f t="shared" si="3"/>
        <v>126</v>
      </c>
      <c r="B129" s="8" t="s">
        <v>106</v>
      </c>
      <c r="C129" s="113">
        <f>COUNT(G129:P129)</f>
        <v>1</v>
      </c>
      <c r="D129" s="113">
        <f>SUM(G129:P129)</f>
        <v>14</v>
      </c>
      <c r="E129" s="116">
        <f>D129/C129</f>
        <v>14</v>
      </c>
      <c r="F129" s="115"/>
      <c r="G129" s="8"/>
      <c r="H129" s="8"/>
      <c r="I129" s="8"/>
      <c r="J129" s="8"/>
      <c r="K129" s="8">
        <v>14</v>
      </c>
      <c r="L129" s="8"/>
      <c r="M129" s="11"/>
      <c r="N129" s="8"/>
      <c r="O129" s="8"/>
      <c r="P129" s="8"/>
      <c r="Q129" s="88"/>
    </row>
    <row r="130" spans="1:17" ht="12.75">
      <c r="A130" s="8">
        <f t="shared" si="3"/>
        <v>127</v>
      </c>
      <c r="B130" s="8" t="s">
        <v>107</v>
      </c>
      <c r="C130" s="113">
        <f>COUNT(G130:P130)</f>
        <v>1</v>
      </c>
      <c r="D130" s="113">
        <f>SUM(G130:P130)</f>
        <v>14</v>
      </c>
      <c r="E130" s="116">
        <f>D130/C130</f>
        <v>14</v>
      </c>
      <c r="F130" s="115"/>
      <c r="G130" s="8"/>
      <c r="H130" s="8"/>
      <c r="I130" s="8"/>
      <c r="J130" s="8"/>
      <c r="K130" s="8">
        <v>14</v>
      </c>
      <c r="L130" s="8"/>
      <c r="M130" s="11"/>
      <c r="N130" s="8"/>
      <c r="O130" s="8"/>
      <c r="P130" s="8"/>
      <c r="Q130" s="56" t="s">
        <v>161</v>
      </c>
    </row>
    <row r="131" spans="1:17" ht="12.75">
      <c r="A131" s="8">
        <f t="shared" si="3"/>
        <v>128</v>
      </c>
      <c r="B131" s="34" t="s">
        <v>206</v>
      </c>
      <c r="C131" s="113">
        <f>COUNT(G131:P131)</f>
        <v>1</v>
      </c>
      <c r="D131" s="113">
        <f>SUM(G131:P131)</f>
        <v>14</v>
      </c>
      <c r="E131" s="116">
        <f>D131/C131</f>
        <v>14</v>
      </c>
      <c r="F131" s="115"/>
      <c r="G131" s="8"/>
      <c r="H131" s="8"/>
      <c r="I131" s="8"/>
      <c r="J131" s="8">
        <v>14</v>
      </c>
      <c r="K131" s="8"/>
      <c r="L131" s="8"/>
      <c r="M131" s="11"/>
      <c r="N131" s="8"/>
      <c r="O131" s="8"/>
      <c r="P131" s="8"/>
      <c r="Q131" s="56" t="s">
        <v>217</v>
      </c>
    </row>
    <row r="132" spans="1:17" ht="12.75">
      <c r="A132" s="8">
        <f t="shared" si="3"/>
        <v>129</v>
      </c>
      <c r="B132" s="34" t="s">
        <v>207</v>
      </c>
      <c r="C132" s="113">
        <f>COUNT(G132:P132)</f>
        <v>1</v>
      </c>
      <c r="D132" s="113">
        <f>SUM(G132:P132)</f>
        <v>14</v>
      </c>
      <c r="E132" s="116">
        <f>D132/C132</f>
        <v>14</v>
      </c>
      <c r="F132" s="115"/>
      <c r="G132" s="8"/>
      <c r="H132" s="8"/>
      <c r="I132" s="8"/>
      <c r="J132" s="8">
        <v>14</v>
      </c>
      <c r="K132" s="8"/>
      <c r="L132" s="8"/>
      <c r="M132" s="11"/>
      <c r="N132" s="8"/>
      <c r="O132" s="8"/>
      <c r="P132" s="8"/>
      <c r="Q132" t="s">
        <v>216</v>
      </c>
    </row>
    <row r="133" spans="1:17" ht="12.75">
      <c r="A133" s="8">
        <f t="shared" si="3"/>
        <v>130</v>
      </c>
      <c r="B133" s="8" t="s">
        <v>269</v>
      </c>
      <c r="C133" s="113">
        <f>COUNT(G133:P133)</f>
        <v>1</v>
      </c>
      <c r="D133" s="113">
        <f>SUM(G133:P133)</f>
        <v>14</v>
      </c>
      <c r="E133" s="116">
        <f>D133/C133</f>
        <v>14</v>
      </c>
      <c r="F133" s="115"/>
      <c r="G133" s="8"/>
      <c r="H133" s="8">
        <v>14</v>
      </c>
      <c r="I133" s="8"/>
      <c r="J133" s="8"/>
      <c r="K133" s="8"/>
      <c r="L133" s="8"/>
      <c r="M133" s="11"/>
      <c r="N133" s="8"/>
      <c r="O133" s="8"/>
      <c r="P133" s="8"/>
      <c r="Q133" s="56" t="s">
        <v>303</v>
      </c>
    </row>
    <row r="134" spans="1:17" ht="12.75">
      <c r="A134" s="8">
        <f t="shared" si="3"/>
        <v>131</v>
      </c>
      <c r="B134" s="8" t="s">
        <v>271</v>
      </c>
      <c r="C134" s="113">
        <f>COUNT(G134:P134)</f>
        <v>1</v>
      </c>
      <c r="D134" s="113">
        <f>SUM(G134:P134)</f>
        <v>14</v>
      </c>
      <c r="E134" s="116">
        <f>D134/C134</f>
        <v>14</v>
      </c>
      <c r="F134" s="115"/>
      <c r="G134" s="8"/>
      <c r="H134" s="8">
        <v>14</v>
      </c>
      <c r="I134" s="8"/>
      <c r="J134" s="8"/>
      <c r="K134" s="8"/>
      <c r="L134" s="8"/>
      <c r="M134" s="11"/>
      <c r="N134" s="8"/>
      <c r="O134" s="8"/>
      <c r="P134" s="8"/>
      <c r="Q134" s="56" t="s">
        <v>290</v>
      </c>
    </row>
    <row r="135" spans="1:17" ht="12.75">
      <c r="A135" s="8">
        <f t="shared" si="3"/>
        <v>132</v>
      </c>
      <c r="B135" s="8" t="s">
        <v>272</v>
      </c>
      <c r="C135" s="113">
        <f>COUNT(G135:P135)</f>
        <v>1</v>
      </c>
      <c r="D135" s="113">
        <f>SUM(G135:P135)</f>
        <v>14</v>
      </c>
      <c r="E135" s="116">
        <f>D135/C135</f>
        <v>14</v>
      </c>
      <c r="F135" s="115"/>
      <c r="G135" s="8"/>
      <c r="H135" s="8">
        <v>14</v>
      </c>
      <c r="I135" s="8"/>
      <c r="J135" s="8"/>
      <c r="K135" s="8"/>
      <c r="L135" s="8"/>
      <c r="M135" s="11"/>
      <c r="N135" s="8"/>
      <c r="O135" s="8"/>
      <c r="P135" s="8"/>
      <c r="Q135" s="56" t="s">
        <v>304</v>
      </c>
    </row>
    <row r="136" spans="1:17" ht="12.75">
      <c r="A136" s="8">
        <f t="shared" si="3"/>
        <v>133</v>
      </c>
      <c r="B136" s="8" t="s">
        <v>69</v>
      </c>
      <c r="C136" s="113">
        <f>COUNT(G136:P136)</f>
        <v>1</v>
      </c>
      <c r="D136" s="113">
        <f>SUM(G136:P136)</f>
        <v>13</v>
      </c>
      <c r="E136" s="116">
        <f>D136/C136</f>
        <v>13</v>
      </c>
      <c r="F136" s="115"/>
      <c r="G136" s="8"/>
      <c r="H136" s="8"/>
      <c r="I136" s="8"/>
      <c r="J136" s="8"/>
      <c r="K136" s="8"/>
      <c r="L136" s="8"/>
      <c r="M136" s="11"/>
      <c r="N136" s="8"/>
      <c r="O136" s="8">
        <v>13</v>
      </c>
      <c r="P136" s="8"/>
      <c r="Q136" s="56" t="s">
        <v>163</v>
      </c>
    </row>
    <row r="137" spans="1:17" ht="12.75">
      <c r="A137" s="8">
        <f t="shared" si="3"/>
        <v>134</v>
      </c>
      <c r="B137" s="8" t="s">
        <v>60</v>
      </c>
      <c r="C137" s="113">
        <f>COUNT(G137:P137)</f>
        <v>1</v>
      </c>
      <c r="D137" s="113">
        <f>SUM(G137:P137)</f>
        <v>13</v>
      </c>
      <c r="E137" s="116">
        <f>D137/C137</f>
        <v>13</v>
      </c>
      <c r="F137" s="115"/>
      <c r="G137" s="8"/>
      <c r="H137" s="8"/>
      <c r="I137" s="8"/>
      <c r="J137" s="8"/>
      <c r="K137" s="8"/>
      <c r="L137" s="8"/>
      <c r="M137" s="11">
        <v>13</v>
      </c>
      <c r="N137" s="8"/>
      <c r="O137" s="8"/>
      <c r="P137" s="8"/>
      <c r="Q137" t="s">
        <v>164</v>
      </c>
    </row>
    <row r="138" spans="1:17" ht="12.75">
      <c r="A138" s="8">
        <f t="shared" si="3"/>
        <v>135</v>
      </c>
      <c r="B138" s="8" t="s">
        <v>89</v>
      </c>
      <c r="C138" s="113">
        <f>COUNT(G138:P138)</f>
        <v>1</v>
      </c>
      <c r="D138" s="113">
        <f>SUM(G138:P138)</f>
        <v>13</v>
      </c>
      <c r="E138" s="116">
        <f>D138/C138</f>
        <v>13</v>
      </c>
      <c r="F138" s="115"/>
      <c r="G138" s="8"/>
      <c r="H138" s="8"/>
      <c r="I138" s="8"/>
      <c r="J138" s="8"/>
      <c r="K138" s="8"/>
      <c r="L138" s="8"/>
      <c r="M138" s="11"/>
      <c r="N138" s="8"/>
      <c r="O138" s="8"/>
      <c r="P138" s="8">
        <v>13</v>
      </c>
      <c r="Q138" t="s">
        <v>166</v>
      </c>
    </row>
    <row r="139" spans="1:17" ht="12.75">
      <c r="A139" s="8">
        <f t="shared" si="3"/>
        <v>136</v>
      </c>
      <c r="B139" s="56" t="s">
        <v>208</v>
      </c>
      <c r="C139" s="113">
        <f>COUNT(G139:P139)</f>
        <v>1</v>
      </c>
      <c r="D139" s="113">
        <f>SUM(G139:P139)</f>
        <v>13</v>
      </c>
      <c r="E139" s="116">
        <f>D139/C139</f>
        <v>13</v>
      </c>
      <c r="F139" s="115"/>
      <c r="G139" s="8"/>
      <c r="H139" s="8"/>
      <c r="I139" s="8">
        <v>13</v>
      </c>
      <c r="J139" s="8"/>
      <c r="K139" s="8"/>
      <c r="L139" s="8"/>
      <c r="M139" s="11"/>
      <c r="N139" s="8"/>
      <c r="O139" s="8"/>
      <c r="P139" s="8"/>
      <c r="Q139" t="s">
        <v>215</v>
      </c>
    </row>
    <row r="140" spans="1:17" ht="12.75">
      <c r="A140" s="8">
        <f t="shared" si="3"/>
        <v>137</v>
      </c>
      <c r="B140" s="8" t="s">
        <v>274</v>
      </c>
      <c r="C140" s="113">
        <f>COUNT(G140:P140)</f>
        <v>1</v>
      </c>
      <c r="D140" s="113">
        <f>SUM(G140:P140)</f>
        <v>13</v>
      </c>
      <c r="E140" s="116">
        <f>D140/C140</f>
        <v>13</v>
      </c>
      <c r="F140" s="115"/>
      <c r="G140" s="8"/>
      <c r="H140" s="8">
        <v>13</v>
      </c>
      <c r="I140" s="8"/>
      <c r="J140" s="8"/>
      <c r="K140" s="8"/>
      <c r="L140" s="8"/>
      <c r="M140" s="11"/>
      <c r="N140" s="8"/>
      <c r="O140" s="8"/>
      <c r="P140" s="8"/>
      <c r="Q140" s="56" t="s">
        <v>294</v>
      </c>
    </row>
    <row r="141" spans="1:17" ht="12.75">
      <c r="A141" s="8">
        <f t="shared" si="3"/>
        <v>138</v>
      </c>
      <c r="B141" s="34" t="s">
        <v>338</v>
      </c>
      <c r="C141" s="113">
        <f>COUNT(G141:P141)</f>
        <v>1</v>
      </c>
      <c r="D141" s="113">
        <f>SUM(G141:P141)</f>
        <v>13</v>
      </c>
      <c r="E141" s="116">
        <f>D141/C141</f>
        <v>13</v>
      </c>
      <c r="F141" s="115"/>
      <c r="G141" s="8">
        <v>13</v>
      </c>
      <c r="H141" s="8"/>
      <c r="I141" s="8"/>
      <c r="J141" s="8"/>
      <c r="K141" s="8"/>
      <c r="L141" s="8"/>
      <c r="M141" s="11"/>
      <c r="N141" s="8"/>
      <c r="O141" s="8"/>
      <c r="P141" s="8"/>
      <c r="Q141" s="56" t="s">
        <v>355</v>
      </c>
    </row>
    <row r="142" spans="1:17" ht="12.75">
      <c r="A142" s="8">
        <f t="shared" si="3"/>
        <v>139</v>
      </c>
      <c r="B142" s="8" t="s">
        <v>70</v>
      </c>
      <c r="C142" s="113">
        <f>COUNT(G142:P142)</f>
        <v>1</v>
      </c>
      <c r="D142" s="113">
        <f>SUM(G142:P142)</f>
        <v>12</v>
      </c>
      <c r="E142" s="116">
        <f>D142/C142</f>
        <v>12</v>
      </c>
      <c r="F142" s="115"/>
      <c r="G142" s="8"/>
      <c r="H142" s="8"/>
      <c r="I142" s="8"/>
      <c r="J142" s="8"/>
      <c r="K142" s="8"/>
      <c r="L142" s="8"/>
      <c r="M142" s="11"/>
      <c r="N142" s="8"/>
      <c r="O142" s="8">
        <v>12</v>
      </c>
      <c r="P142" s="8"/>
      <c r="Q142" s="56" t="s">
        <v>169</v>
      </c>
    </row>
    <row r="143" spans="1:17" ht="12.75">
      <c r="A143" s="8">
        <f t="shared" si="3"/>
        <v>140</v>
      </c>
      <c r="B143" s="8" t="s">
        <v>34</v>
      </c>
      <c r="C143" s="113">
        <f>COUNT(G143:P143)</f>
        <v>1</v>
      </c>
      <c r="D143" s="113">
        <f>SUM(G143:P143)</f>
        <v>12</v>
      </c>
      <c r="E143" s="116">
        <f>D143/C143</f>
        <v>12</v>
      </c>
      <c r="F143" s="115"/>
      <c r="G143" s="8"/>
      <c r="H143" s="8"/>
      <c r="I143" s="8"/>
      <c r="J143" s="8"/>
      <c r="K143" s="8"/>
      <c r="L143" s="8">
        <v>12</v>
      </c>
      <c r="M143" s="11"/>
      <c r="N143" s="8"/>
      <c r="O143" s="8"/>
      <c r="P143" s="8"/>
      <c r="Q143" s="56" t="s">
        <v>170</v>
      </c>
    </row>
    <row r="144" spans="1:17" ht="12.75">
      <c r="A144" s="8">
        <f t="shared" si="3"/>
        <v>141</v>
      </c>
      <c r="B144" s="8" t="s">
        <v>90</v>
      </c>
      <c r="C144" s="113">
        <f>COUNT(G144:P144)</f>
        <v>1</v>
      </c>
      <c r="D144" s="113">
        <f>SUM(G144:P144)</f>
        <v>12</v>
      </c>
      <c r="E144" s="116">
        <f>D144/C144</f>
        <v>12</v>
      </c>
      <c r="F144" s="115"/>
      <c r="G144" s="8"/>
      <c r="H144" s="8"/>
      <c r="I144" s="8"/>
      <c r="J144" s="8"/>
      <c r="K144" s="8"/>
      <c r="L144" s="8"/>
      <c r="M144" s="11"/>
      <c r="N144" s="8"/>
      <c r="O144" s="8"/>
      <c r="P144" s="8">
        <v>12</v>
      </c>
      <c r="Q144" s="56" t="s">
        <v>246</v>
      </c>
    </row>
    <row r="145" spans="1:17" ht="12.75">
      <c r="A145" s="8">
        <f t="shared" si="3"/>
        <v>142</v>
      </c>
      <c r="B145" s="8" t="s">
        <v>111</v>
      </c>
      <c r="C145" s="113">
        <f>COUNT(G145:P145)</f>
        <v>1</v>
      </c>
      <c r="D145" s="113">
        <f>SUM(G145:P145)</f>
        <v>12</v>
      </c>
      <c r="E145" s="116">
        <f>D145/C145</f>
        <v>12</v>
      </c>
      <c r="F145" s="115"/>
      <c r="G145" s="8"/>
      <c r="H145" s="8"/>
      <c r="I145" s="8"/>
      <c r="J145" s="8"/>
      <c r="K145" s="8">
        <v>12</v>
      </c>
      <c r="L145" s="8"/>
      <c r="M145" s="11"/>
      <c r="N145" s="8"/>
      <c r="O145" s="8"/>
      <c r="P145" s="8"/>
      <c r="Q145" s="56" t="s">
        <v>172</v>
      </c>
    </row>
    <row r="146" spans="1:17" ht="12.75">
      <c r="A146" s="8">
        <f t="shared" si="3"/>
        <v>143</v>
      </c>
      <c r="B146" s="8" t="s">
        <v>112</v>
      </c>
      <c r="C146" s="113">
        <f>COUNT(G146:P146)</f>
        <v>1</v>
      </c>
      <c r="D146" s="113">
        <f>SUM(G146:P146)</f>
        <v>12</v>
      </c>
      <c r="E146" s="116">
        <f>D146/C146</f>
        <v>12</v>
      </c>
      <c r="F146" s="115"/>
      <c r="G146" s="8"/>
      <c r="H146" s="8"/>
      <c r="I146" s="8"/>
      <c r="J146" s="8"/>
      <c r="K146" s="8">
        <v>12</v>
      </c>
      <c r="L146" s="8"/>
      <c r="M146" s="11"/>
      <c r="N146" s="8"/>
      <c r="O146" s="8"/>
      <c r="P146" s="8"/>
      <c r="Q146" s="56" t="s">
        <v>173</v>
      </c>
    </row>
    <row r="147" spans="1:17" ht="12.75">
      <c r="A147" s="8">
        <f t="shared" si="3"/>
        <v>144</v>
      </c>
      <c r="B147" s="8" t="s">
        <v>113</v>
      </c>
      <c r="C147" s="113">
        <f>COUNT(G147:P147)</f>
        <v>1</v>
      </c>
      <c r="D147" s="113">
        <f>SUM(G147:P147)</f>
        <v>12</v>
      </c>
      <c r="E147" s="116">
        <f>D147/C147</f>
        <v>12</v>
      </c>
      <c r="F147" s="115"/>
      <c r="G147" s="8"/>
      <c r="H147" s="8"/>
      <c r="I147" s="8"/>
      <c r="J147" s="8"/>
      <c r="K147" s="8">
        <v>12</v>
      </c>
      <c r="L147" s="8"/>
      <c r="M147" s="11"/>
      <c r="N147" s="8"/>
      <c r="O147" s="8"/>
      <c r="P147" s="8"/>
      <c r="Q147" s="56" t="s">
        <v>174</v>
      </c>
    </row>
    <row r="148" spans="1:17" ht="12.75">
      <c r="A148" s="8">
        <f t="shared" si="3"/>
        <v>145</v>
      </c>
      <c r="B148" s="8" t="s">
        <v>115</v>
      </c>
      <c r="C148" s="113">
        <f>COUNT(G148:P148)</f>
        <v>1</v>
      </c>
      <c r="D148" s="113">
        <f>SUM(G148:P148)</f>
        <v>12</v>
      </c>
      <c r="E148" s="116">
        <f>D148/C148</f>
        <v>12</v>
      </c>
      <c r="F148" s="115"/>
      <c r="G148" s="8"/>
      <c r="H148" s="8"/>
      <c r="I148" s="8"/>
      <c r="J148" s="8"/>
      <c r="K148" s="8">
        <v>12</v>
      </c>
      <c r="L148" s="8"/>
      <c r="M148" s="11"/>
      <c r="N148" s="8"/>
      <c r="O148" s="8"/>
      <c r="P148" s="8"/>
      <c r="Q148" s="56" t="s">
        <v>185</v>
      </c>
    </row>
    <row r="149" spans="1:17" ht="12.75">
      <c r="A149" s="8">
        <f t="shared" si="3"/>
        <v>146</v>
      </c>
      <c r="B149" s="8" t="s">
        <v>276</v>
      </c>
      <c r="C149" s="113">
        <f>COUNT(G149:P149)</f>
        <v>1</v>
      </c>
      <c r="D149" s="113">
        <f>SUM(G149:P149)</f>
        <v>12</v>
      </c>
      <c r="E149" s="116">
        <f>D149/C149</f>
        <v>12</v>
      </c>
      <c r="F149" s="115"/>
      <c r="G149" s="8"/>
      <c r="H149" s="8">
        <v>12</v>
      </c>
      <c r="I149" s="8"/>
      <c r="J149" s="8"/>
      <c r="K149" s="8"/>
      <c r="L149" s="8"/>
      <c r="M149" s="11"/>
      <c r="N149" s="8"/>
      <c r="O149" s="8"/>
      <c r="P149" s="8"/>
      <c r="Q149" s="56" t="s">
        <v>292</v>
      </c>
    </row>
    <row r="150" spans="1:17" ht="12.75">
      <c r="A150" s="8">
        <f t="shared" si="3"/>
        <v>147</v>
      </c>
      <c r="B150" s="34" t="s">
        <v>339</v>
      </c>
      <c r="C150" s="113">
        <f>COUNT(G150:P150)</f>
        <v>1</v>
      </c>
      <c r="D150" s="113">
        <f>SUM(G150:P150)</f>
        <v>12</v>
      </c>
      <c r="E150" s="116">
        <f>D150/C150</f>
        <v>12</v>
      </c>
      <c r="F150" s="115"/>
      <c r="G150" s="8">
        <v>12</v>
      </c>
      <c r="H150" s="8"/>
      <c r="I150" s="8"/>
      <c r="J150" s="8"/>
      <c r="K150" s="8"/>
      <c r="L150" s="8"/>
      <c r="M150" s="11"/>
      <c r="N150" s="8"/>
      <c r="O150" s="8"/>
      <c r="P150" s="8"/>
      <c r="Q150" s="56" t="s">
        <v>356</v>
      </c>
    </row>
    <row r="151" spans="1:17" ht="12.75">
      <c r="A151" s="8">
        <f t="shared" si="3"/>
        <v>148</v>
      </c>
      <c r="B151" s="8" t="s">
        <v>56</v>
      </c>
      <c r="C151" s="113">
        <f>COUNT(G151:P151)</f>
        <v>1</v>
      </c>
      <c r="D151" s="113">
        <f>SUM(G151:P151)</f>
        <v>11</v>
      </c>
      <c r="E151" s="116">
        <f>D151/C151</f>
        <v>11</v>
      </c>
      <c r="F151" s="115"/>
      <c r="G151" s="8"/>
      <c r="H151" s="8"/>
      <c r="I151" s="8"/>
      <c r="J151" s="8"/>
      <c r="K151" s="8"/>
      <c r="L151" s="8"/>
      <c r="M151" s="11">
        <v>11</v>
      </c>
      <c r="N151" s="8"/>
      <c r="O151" s="8"/>
      <c r="P151" s="8"/>
      <c r="Q151" s="88"/>
    </row>
    <row r="152" spans="1:17" ht="12.75">
      <c r="A152" s="8">
        <f t="shared" si="3"/>
        <v>149</v>
      </c>
      <c r="B152" s="8" t="s">
        <v>41</v>
      </c>
      <c r="C152" s="113">
        <f>COUNT(G152:P152)</f>
        <v>1</v>
      </c>
      <c r="D152" s="113">
        <f>SUM(G152:P152)</f>
        <v>11</v>
      </c>
      <c r="E152" s="116">
        <f>D152/C152</f>
        <v>11</v>
      </c>
      <c r="F152" s="115"/>
      <c r="G152" s="8"/>
      <c r="H152" s="8"/>
      <c r="I152" s="8"/>
      <c r="J152" s="8"/>
      <c r="K152" s="8"/>
      <c r="L152" s="8">
        <v>11</v>
      </c>
      <c r="M152" s="11"/>
      <c r="N152" s="8"/>
      <c r="O152" s="8"/>
      <c r="P152" s="8"/>
      <c r="Q152" s="56" t="s">
        <v>176</v>
      </c>
    </row>
    <row r="153" spans="1:17" ht="12.75">
      <c r="A153" s="8">
        <f t="shared" si="3"/>
        <v>150</v>
      </c>
      <c r="B153" s="8" t="s">
        <v>44</v>
      </c>
      <c r="C153" s="113">
        <f>COUNT(G153:P153)</f>
        <v>1</v>
      </c>
      <c r="D153" s="113">
        <f>SUM(G153:P153)</f>
        <v>11</v>
      </c>
      <c r="E153" s="116">
        <f>D153/C153</f>
        <v>11</v>
      </c>
      <c r="F153" s="115"/>
      <c r="G153" s="8"/>
      <c r="H153" s="8"/>
      <c r="I153" s="8"/>
      <c r="J153" s="8"/>
      <c r="K153" s="8"/>
      <c r="L153" s="8">
        <v>11</v>
      </c>
      <c r="M153" s="11"/>
      <c r="N153" s="8"/>
      <c r="O153" s="8"/>
      <c r="P153" s="8"/>
      <c r="Q153" s="56" t="s">
        <v>178</v>
      </c>
    </row>
    <row r="154" spans="1:17" ht="12.75">
      <c r="A154" s="8">
        <f t="shared" si="3"/>
        <v>151</v>
      </c>
      <c r="B154" s="8" t="s">
        <v>91</v>
      </c>
      <c r="C154" s="113">
        <f>COUNT(G154:P154)</f>
        <v>1</v>
      </c>
      <c r="D154" s="113">
        <f>SUM(G154:P154)</f>
        <v>11</v>
      </c>
      <c r="E154" s="116">
        <f>D154/C154</f>
        <v>11</v>
      </c>
      <c r="F154" s="115"/>
      <c r="G154" s="8"/>
      <c r="H154" s="8"/>
      <c r="I154" s="8"/>
      <c r="J154" s="8"/>
      <c r="K154" s="8"/>
      <c r="L154" s="8"/>
      <c r="M154" s="11"/>
      <c r="N154" s="8"/>
      <c r="O154" s="8"/>
      <c r="P154" s="8">
        <v>11</v>
      </c>
      <c r="Q154" s="56" t="s">
        <v>247</v>
      </c>
    </row>
    <row r="155" spans="1:17" ht="12.75">
      <c r="A155" s="8">
        <f t="shared" si="3"/>
        <v>152</v>
      </c>
      <c r="B155" s="8" t="s">
        <v>277</v>
      </c>
      <c r="C155" s="113">
        <f>COUNT(G155:P155)</f>
        <v>1</v>
      </c>
      <c r="D155" s="113">
        <f>SUM(G155:P155)</f>
        <v>11</v>
      </c>
      <c r="E155" s="116">
        <f>D155/C155</f>
        <v>11</v>
      </c>
      <c r="F155" s="115"/>
      <c r="G155" s="8"/>
      <c r="H155" s="8">
        <v>11</v>
      </c>
      <c r="I155" s="8"/>
      <c r="J155" s="8"/>
      <c r="K155" s="8"/>
      <c r="L155" s="8"/>
      <c r="M155" s="11"/>
      <c r="N155" s="8"/>
      <c r="O155" s="8"/>
      <c r="P155" s="8"/>
      <c r="Q155" s="56" t="s">
        <v>296</v>
      </c>
    </row>
    <row r="156" spans="1:17" ht="12.75">
      <c r="A156" s="8">
        <f t="shared" si="3"/>
        <v>153</v>
      </c>
      <c r="B156" s="8" t="s">
        <v>278</v>
      </c>
      <c r="C156" s="113">
        <f>COUNT(G156:P156)</f>
        <v>1</v>
      </c>
      <c r="D156" s="113">
        <f>SUM(G156:P156)</f>
        <v>11</v>
      </c>
      <c r="E156" s="116">
        <f>D156/C156</f>
        <v>11</v>
      </c>
      <c r="F156" s="115"/>
      <c r="G156" s="8"/>
      <c r="H156" s="8">
        <v>11</v>
      </c>
      <c r="I156" s="8"/>
      <c r="J156" s="8"/>
      <c r="K156" s="8"/>
      <c r="L156" s="8"/>
      <c r="M156" s="11"/>
      <c r="N156" s="8"/>
      <c r="O156" s="8"/>
      <c r="P156" s="8"/>
      <c r="Q156" s="56" t="s">
        <v>289</v>
      </c>
    </row>
    <row r="157" spans="1:17" ht="12.75">
      <c r="A157" s="8">
        <f t="shared" si="3"/>
        <v>154</v>
      </c>
      <c r="B157" s="8" t="s">
        <v>279</v>
      </c>
      <c r="C157" s="113">
        <f>COUNT(G157:P157)</f>
        <v>1</v>
      </c>
      <c r="D157" s="113">
        <f>SUM(G157:P157)</f>
        <v>11</v>
      </c>
      <c r="E157" s="116">
        <f>D157/C157</f>
        <v>11</v>
      </c>
      <c r="F157" s="115"/>
      <c r="G157" s="8"/>
      <c r="H157" s="8">
        <v>11</v>
      </c>
      <c r="I157" s="8"/>
      <c r="J157" s="8"/>
      <c r="K157" s="8"/>
      <c r="L157" s="8"/>
      <c r="M157" s="11"/>
      <c r="N157" s="8"/>
      <c r="O157" s="8"/>
      <c r="P157" s="8"/>
      <c r="Q157" s="56" t="s">
        <v>297</v>
      </c>
    </row>
    <row r="158" spans="1:17" ht="12.75">
      <c r="A158" s="8">
        <f t="shared" si="3"/>
        <v>155</v>
      </c>
      <c r="B158" s="34" t="s">
        <v>340</v>
      </c>
      <c r="C158" s="113">
        <f>COUNT(G158:P158)</f>
        <v>1</v>
      </c>
      <c r="D158" s="113">
        <f>SUM(G158:P158)</f>
        <v>11</v>
      </c>
      <c r="E158" s="116">
        <f>D158/C158</f>
        <v>11</v>
      </c>
      <c r="F158" s="115"/>
      <c r="G158" s="8">
        <v>11</v>
      </c>
      <c r="H158" s="8"/>
      <c r="I158" s="8"/>
      <c r="J158" s="8"/>
      <c r="K158" s="8"/>
      <c r="L158" s="8"/>
      <c r="M158" s="11"/>
      <c r="N158" s="8"/>
      <c r="O158" s="8"/>
      <c r="P158" s="8"/>
      <c r="Q158" s="56" t="s">
        <v>357</v>
      </c>
    </row>
    <row r="159" spans="1:17" ht="12.75">
      <c r="A159" s="8">
        <f t="shared" si="3"/>
        <v>156</v>
      </c>
      <c r="B159" s="8" t="s">
        <v>27</v>
      </c>
      <c r="C159" s="113">
        <f>COUNT(G159:P159)</f>
        <v>1</v>
      </c>
      <c r="D159" s="113">
        <f>SUM(G159:P159)</f>
        <v>10</v>
      </c>
      <c r="E159" s="116">
        <f>D159/C159</f>
        <v>10</v>
      </c>
      <c r="F159" s="115"/>
      <c r="G159" s="8"/>
      <c r="H159" s="8"/>
      <c r="I159" s="8"/>
      <c r="J159" s="8"/>
      <c r="K159" s="8"/>
      <c r="L159" s="8">
        <v>10</v>
      </c>
      <c r="M159" s="11"/>
      <c r="N159" s="8"/>
      <c r="O159" s="8"/>
      <c r="P159" s="8"/>
      <c r="Q159" s="56" t="s">
        <v>179</v>
      </c>
    </row>
    <row r="160" spans="1:17" ht="12.75">
      <c r="A160" s="8">
        <f t="shared" si="3"/>
        <v>157</v>
      </c>
      <c r="B160" s="8" t="s">
        <v>46</v>
      </c>
      <c r="C160" s="113">
        <f>COUNT(G160:P160)</f>
        <v>1</v>
      </c>
      <c r="D160" s="113">
        <f>SUM(G160:P160)</f>
        <v>10</v>
      </c>
      <c r="E160" s="116">
        <f>D160/C160</f>
        <v>10</v>
      </c>
      <c r="F160" s="115"/>
      <c r="G160" s="8"/>
      <c r="H160" s="8"/>
      <c r="I160" s="8"/>
      <c r="J160" s="8"/>
      <c r="K160" s="8"/>
      <c r="L160" s="8">
        <v>10</v>
      </c>
      <c r="M160" s="11"/>
      <c r="N160" s="8"/>
      <c r="O160" s="8"/>
      <c r="P160" s="8"/>
      <c r="Q160" s="56" t="s">
        <v>180</v>
      </c>
    </row>
    <row r="161" spans="1:17" ht="12.75">
      <c r="A161" s="8">
        <f t="shared" si="3"/>
        <v>158</v>
      </c>
      <c r="B161" s="8" t="s">
        <v>117</v>
      </c>
      <c r="C161" s="113">
        <f>COUNT(G161:P161)</f>
        <v>1</v>
      </c>
      <c r="D161" s="113">
        <f>SUM(G161:P161)</f>
        <v>10</v>
      </c>
      <c r="E161" s="116">
        <f>D161/C161</f>
        <v>10</v>
      </c>
      <c r="F161" s="115"/>
      <c r="G161" s="8"/>
      <c r="H161" s="8"/>
      <c r="I161" s="8"/>
      <c r="J161" s="8"/>
      <c r="K161" s="8">
        <v>10</v>
      </c>
      <c r="L161" s="8"/>
      <c r="M161" s="11"/>
      <c r="N161" s="8"/>
      <c r="O161" s="8"/>
      <c r="P161" s="8"/>
      <c r="Q161" s="56" t="s">
        <v>182</v>
      </c>
    </row>
    <row r="162" spans="1:17" ht="12.75">
      <c r="A162" s="8">
        <f t="shared" si="3"/>
        <v>159</v>
      </c>
      <c r="B162" s="8" t="s">
        <v>22</v>
      </c>
      <c r="C162" s="113">
        <f>COUNT(G162:P162)</f>
        <v>1</v>
      </c>
      <c r="D162" s="113">
        <f>SUM(G162:P162)</f>
        <v>9</v>
      </c>
      <c r="E162" s="116">
        <f>D162/C162</f>
        <v>9</v>
      </c>
      <c r="F162" s="115"/>
      <c r="G162" s="8"/>
      <c r="H162" s="8"/>
      <c r="I162" s="8"/>
      <c r="J162" s="8"/>
      <c r="K162" s="8"/>
      <c r="L162" s="8">
        <v>9</v>
      </c>
      <c r="M162" s="11"/>
      <c r="N162" s="8"/>
      <c r="O162" s="8"/>
      <c r="P162" s="8"/>
      <c r="Q162" s="56" t="s">
        <v>183</v>
      </c>
    </row>
    <row r="163" spans="1:17" ht="12.75">
      <c r="A163" s="8">
        <f t="shared" si="3"/>
        <v>160</v>
      </c>
      <c r="B163" s="8" t="s">
        <v>43</v>
      </c>
      <c r="C163" s="113">
        <f>COUNT(G163:P163)</f>
        <v>1</v>
      </c>
      <c r="D163" s="113">
        <f>SUM(G163:P163)</f>
        <v>8</v>
      </c>
      <c r="E163" s="116">
        <f>D163/C163</f>
        <v>8</v>
      </c>
      <c r="F163" s="115"/>
      <c r="G163" s="8"/>
      <c r="H163" s="8"/>
      <c r="I163" s="8"/>
      <c r="J163" s="8"/>
      <c r="K163" s="8"/>
      <c r="L163" s="8">
        <v>8</v>
      </c>
      <c r="M163" s="11"/>
      <c r="N163" s="8"/>
      <c r="O163" s="8"/>
      <c r="P163" s="8"/>
      <c r="Q163" s="56" t="s">
        <v>184</v>
      </c>
    </row>
    <row r="164" spans="1:17" ht="12.75">
      <c r="A164" s="8">
        <f t="shared" si="3"/>
        <v>161</v>
      </c>
      <c r="B164" s="8" t="s">
        <v>67</v>
      </c>
      <c r="C164" s="113">
        <f>COUNT(G164:P164)</f>
        <v>1</v>
      </c>
      <c r="D164" s="113">
        <f>SUM(G164:P164)</f>
        <v>8</v>
      </c>
      <c r="E164" s="116">
        <f>D164/C164</f>
        <v>8</v>
      </c>
      <c r="F164" s="115"/>
      <c r="G164" s="8"/>
      <c r="H164" s="8"/>
      <c r="I164" s="8"/>
      <c r="J164" s="8"/>
      <c r="K164" s="8"/>
      <c r="L164" s="8"/>
      <c r="M164" s="11">
        <v>8</v>
      </c>
      <c r="N164" s="8"/>
      <c r="O164" s="8"/>
      <c r="P164" s="8"/>
      <c r="Q164" s="69"/>
    </row>
    <row r="165" spans="3:17" ht="12.75">
      <c r="C165" s="8"/>
      <c r="D165" s="8"/>
      <c r="E165" s="8"/>
      <c r="F165" s="10"/>
      <c r="G165" s="8"/>
      <c r="H165" s="8"/>
      <c r="I165" s="8"/>
      <c r="J165" s="8"/>
      <c r="K165" s="8"/>
      <c r="L165" s="8"/>
      <c r="M165" s="11"/>
      <c r="N165" s="8"/>
      <c r="O165" s="8"/>
      <c r="P165" s="8"/>
      <c r="Q165" s="61"/>
    </row>
  </sheetData>
  <sheetProtection/>
  <mergeCells count="1">
    <mergeCell ref="H2:P2"/>
  </mergeCells>
  <printOptions/>
  <pageMargins left="0.47" right="0.26" top="0.32" bottom="0.45" header="0.5" footer="0.45"/>
  <pageSetup horizontalDpi="300" verticalDpi="300" orientation="landscape" r:id="rId1"/>
  <ignoredErrors>
    <ignoredError sqref="C8:D9 C19:D19 C26:D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Westray Battle</dc:creator>
  <cp:keywords/>
  <dc:description/>
  <cp:lastModifiedBy>Westray</cp:lastModifiedBy>
  <cp:lastPrinted>2007-01-09T16:16:28Z</cp:lastPrinted>
  <dcterms:created xsi:type="dcterms:W3CDTF">2006-12-12T23:58:16Z</dcterms:created>
  <dcterms:modified xsi:type="dcterms:W3CDTF">2011-12-13T20:59:58Z</dcterms:modified>
  <cp:category/>
  <cp:version/>
  <cp:contentType/>
  <cp:contentStatus/>
</cp:coreProperties>
</file>